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9" i="1" l="1"/>
  <c r="H19" i="1" l="1"/>
  <c r="F19" i="1"/>
  <c r="E19" i="1"/>
  <c r="D19" i="1"/>
  <c r="C19" i="1"/>
  <c r="G19" i="1"/>
  <c r="J19" i="1"/>
  <c r="I8" i="1" l="1"/>
  <c r="K8" i="1" s="1"/>
  <c r="I7" i="1"/>
  <c r="I9" i="1"/>
  <c r="K9" i="1" s="1"/>
  <c r="I10" i="1"/>
  <c r="K10" i="1" s="1"/>
  <c r="I11" i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<sst xmlns="http://schemas.openxmlformats.org/spreadsheetml/2006/main" count="29" uniqueCount="29">
  <si>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</si>
  <si>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</si>
  <si>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</si>
  <si>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</si>
  <si>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</si>
  <si>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</si>
  <si>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</si>
  <si>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</si>
  <si>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</si>
  <si>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</si>
  <si>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</si>
  <si>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</si>
  <si>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</si>
  <si>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</si>
  <si>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</si>
  <si>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</si>
  <si>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</si>
  <si>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</si>
  <si>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</si>
  <si>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</si>
  <si>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</si>
  <si>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</si>
  <si>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</si>
  <si>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</si>
  <si>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</si>
  <si>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- 0, S-33,8 кв. м.</t>
  </si>
  <si>
    <t xml:space="preserve">                                                                                                                  Долг на 01.01.2015 г. 4850,99 руб.</t>
  </si>
  <si>
    <t xml:space="preserve">                                                                  Ведомость начисления и оплаты за жилищно-коммунальные услуги за 2015 г.</t>
  </si>
  <si>
    <t xml:space="preserve">                                                                                             г. Чита 6-мкр. д.18 кв.32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</si>
</sst>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x14ac:dyDescent="0.25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x14ac:dyDescent="0.25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3" t="s">
        <v>25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7" x14ac:dyDescent="0.25">
      <c r="A5" s="3" t="s">
        <v>26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831.82</v>
      </c>
      <c r="C7">
        <v>75.7</v>
      </c>
      <c r="D7">
        <v>148.43</v>
      </c>
      <c r="E7">
        <v>38.5</v>
      </c>
      <c r="F7">
        <v>55</v>
      </c>
      <c r="G7">
        <v>251.68</v>
      </c>
      <c r="H7">
        <v>651.02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2052.15</v>
      </c>
      <c r="J7">
        <v>2026.24</v>
      </c>
      <c r="K7">
        <v>4876.8999999999996</v>
      </c>
    </row>
    <row r="8" spans="1:17" x14ac:dyDescent="0.25">
      <c r="A8" t="s">
        <v>12</v>
      </c>
      <c r="B8">
        <v>831.82</v>
      </c>
      <c r="C8">
        <v>75.7</v>
      </c>
      <c r="D8">
        <v>148.43</v>
      </c>
      <c r="E8">
        <v>38.5</v>
      </c>
      <c r="F8">
        <v>55</v>
      </c>
      <c r="G8">
        <v>47.6</v>
      </c>
      <c r="H8">
        <v>651.02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1848.07</v>
      </c>
      <c r="J8">
        <v>1920.83</v>
      </c>
      <c r="K8">
        <f>4876.9+Таблица1[[#This Row],[Начислено]]-Таблица1[[#This Row],[Оплата]]</f>
        <v>4804.1399999999994</v>
      </c>
    </row>
    <row r="9" spans="1:17" x14ac:dyDescent="0.25">
      <c r="A9" t="s">
        <v>13</v>
      </c>
      <c r="B9">
        <v>831.82</v>
      </c>
      <c r="C9">
        <v>56.42</v>
      </c>
      <c r="D9">
        <v>96.8</v>
      </c>
      <c r="E9">
        <v>38.5</v>
      </c>
      <c r="F9">
        <v>55</v>
      </c>
      <c r="G9">
        <v>100</v>
      </c>
      <c r="H9">
        <v>651.02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1829.56</v>
      </c>
      <c r="J9">
        <v>1771.44</v>
      </c>
      <c r="K9">
        <f>4804.14+Таблица1[[#This Row],[Начислено]]-Таблица1[[#This Row],[Оплата]]</f>
        <v>4862.26</v>
      </c>
    </row>
    <row r="10" spans="1:17" x14ac:dyDescent="0.25">
      <c r="A10" t="s">
        <v>14</v>
      </c>
      <c r="B10">
        <v>831.82</v>
      </c>
      <c r="C10">
        <v>56.42</v>
      </c>
      <c r="D10">
        <v>96.8</v>
      </c>
      <c r="E10">
        <v>38.5</v>
      </c>
      <c r="F10">
        <v>55</v>
      </c>
      <c r="G10">
        <v>113.16</v>
      </c>
      <c r="H10">
        <v>651.02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1842.72</v>
      </c>
      <c r="J10">
        <v>1771.44</v>
      </c>
      <c r="K10">
        <f>4862.26+Таблица1[[#This Row],[Начислено]]-Таблица1[[#This Row],[Оплата]]</f>
        <v>4933.5400000000009</v>
      </c>
    </row>
    <row r="11" spans="1:17" x14ac:dyDescent="0.25">
      <c r="A11" t="s">
        <v>15</v>
      </c>
      <c r="B11">
        <v>831.82</v>
      </c>
      <c r="C11">
        <v>84.63</v>
      </c>
      <c r="D11">
        <v>292</v>
      </c>
      <c r="E11">
        <v>38.5</v>
      </c>
      <c r="F11">
        <v>55</v>
      </c>
      <c r="G11">
        <v>181</v>
      </c>
      <c r="H11">
        <v>651.02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2133.9700000000003</v>
      </c>
      <c r="J11">
        <v>2060.41</v>
      </c>
      <c r="K11">
        <v>5007.1000000000004</v>
      </c>
    </row>
    <row r="12" spans="1:17" x14ac:dyDescent="0.25">
      <c r="A12" t="s">
        <v>16</v>
      </c>
      <c r="B12">
        <v>831.82</v>
      </c>
      <c r="C12">
        <v>75.7</v>
      </c>
      <c r="D12">
        <v>148.43</v>
      </c>
      <c r="E12">
        <v>38.5</v>
      </c>
      <c r="F12">
        <v>55</v>
      </c>
      <c r="G12">
        <v>120</v>
      </c>
      <c r="H12">
        <v>651.02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1920.47</v>
      </c>
      <c r="J12">
        <v>0</v>
      </c>
      <c r="K12">
        <f>5007.1+Таблица1[[#This Row],[Начислено]]-Таблица1[[#This Row],[Оплата]]</f>
        <v>6927.5700000000006</v>
      </c>
    </row>
    <row r="13" spans="1:17" x14ac:dyDescent="0.25">
      <c r="A13" t="s">
        <v>17</v>
      </c>
      <c r="B13">
        <v>908.2</v>
      </c>
      <c r="C13">
        <v>75.7</v>
      </c>
      <c r="D13">
        <v>148.43</v>
      </c>
      <c r="E13">
        <v>41</v>
      </c>
      <c r="F13">
        <v>55</v>
      </c>
      <c r="G13">
        <v>115</v>
      </c>
      <c r="H13">
        <v>651.02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1994.3500000000001</v>
      </c>
      <c r="J13">
        <v>0</v>
      </c>
      <c r="K13">
        <f>6927.57+Таблица1[[#This Row],[Начислено]]-Таблица1[[#This Row],[Оплата]]</f>
        <v>8921.92</v>
      </c>
    </row>
    <row r="14" spans="1:17" x14ac:dyDescent="0.25">
      <c r="A14" t="s">
        <v>18</v>
      </c>
      <c r="B14">
        <v>908.2</v>
      </c>
      <c r="C14">
        <v>75.7</v>
      </c>
      <c r="D14">
        <v>148.43</v>
      </c>
      <c r="E14">
        <v>41</v>
      </c>
      <c r="F14">
        <v>55</v>
      </c>
      <c r="G14">
        <v>130</v>
      </c>
      <c r="H14">
        <v>651.02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2009.3500000000001</v>
      </c>
      <c r="J14">
        <v>0</v>
      </c>
      <c r="K14">
        <f>8921.92+Таблица1[[#This Row],[Начислено]]-Таблица1[[#This Row],[Оплата]]</f>
        <v>10931.27</v>
      </c>
      <c r="Q14" t="s">
        <v>24</v>
      </c>
    </row>
    <row r="15" spans="1:17" x14ac:dyDescent="0.25">
      <c r="A15" t="s">
        <v>19</v>
      </c>
      <c r="B15">
        <v>908.2</v>
      </c>
      <c r="C15">
        <v>75.7</v>
      </c>
      <c r="D15">
        <v>148.43</v>
      </c>
      <c r="E15">
        <v>41</v>
      </c>
      <c r="F15">
        <v>55</v>
      </c>
      <c r="G15">
        <v>165</v>
      </c>
      <c r="H15">
        <v>651.02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2044.3500000000001</v>
      </c>
      <c r="J15">
        <v>0</v>
      </c>
      <c r="K15">
        <f>10931.27+Таблица1[[#This Row],[Начислено]]-Таблица1[[#This Row],[Оплата]]</f>
        <v>12975.62</v>
      </c>
    </row>
    <row r="16" spans="1:17" x14ac:dyDescent="0.25">
      <c r="A16" t="s">
        <v>20</v>
      </c>
      <c r="B16">
        <v>908.2</v>
      </c>
      <c r="C16">
        <v>75.7</v>
      </c>
      <c r="D16">
        <v>148.43</v>
      </c>
      <c r="E16">
        <v>41</v>
      </c>
      <c r="F16">
        <v>55</v>
      </c>
      <c r="G16">
        <v>190</v>
      </c>
      <c r="H16">
        <v>651.02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2069.3500000000004</v>
      </c>
      <c r="J16">
        <v>7853</v>
      </c>
      <c r="K16">
        <f>12975.62+Таблица1[[#This Row],[Начислено]]-Таблица1[[#This Row],[Оплата]]</f>
        <v>7191.9700000000012</v>
      </c>
    </row>
    <row r="17" spans="1:11" x14ac:dyDescent="0.25">
      <c r="A17" t="s">
        <v>21</v>
      </c>
      <c r="B17">
        <v>908.2</v>
      </c>
      <c r="C17">
        <v>75.7</v>
      </c>
      <c r="D17">
        <v>148.43</v>
      </c>
      <c r="E17">
        <v>41</v>
      </c>
      <c r="F17">
        <v>55</v>
      </c>
      <c r="G17">
        <v>274.76</v>
      </c>
      <c r="H17">
        <v>651.02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2154.11</v>
      </c>
      <c r="J17">
        <v>0</v>
      </c>
      <c r="K17">
        <f>7191.97+Таблица1[[#This Row],[Начислено]]-Таблица1[[#This Row],[Оплата]]</f>
        <v>9346.08</v>
      </c>
    </row>
    <row r="18" spans="1:11" x14ac:dyDescent="0.25">
      <c r="A18" t="s">
        <v>22</v>
      </c>
      <c r="B18">
        <v>908.2</v>
      </c>
      <c r="C18">
        <v>75.7</v>
      </c>
      <c r="D18">
        <v>148.43</v>
      </c>
      <c r="E18">
        <v>41</v>
      </c>
      <c r="F18">
        <v>55</v>
      </c>
      <c r="G18">
        <v>220.76</v>
      </c>
      <c r="H18">
        <v>651.02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2100.11</v>
      </c>
      <c r="J18">
        <v>0</v>
      </c>
      <c r="K18">
        <f>9346.08+Таблица1[[#This Row],[Начислено]]-Таблица1[[#This Row],[Оплата]]</f>
        <v>11446.19</v>
      </c>
    </row>
    <row r="19" spans="1:11" x14ac:dyDescent="0.25">
      <c r="B19">
        <f>SUM(B7:B18)</f>
        <v>10440.120000000001</v>
      </c>
      <c r="C19">
        <f t="shared" ref="C19:J19" si="0">SUM(C7:C18)</f>
        <v>878.77000000000021</v>
      </c>
      <c r="D19">
        <f t="shared" si="0"/>
        <v>1821.4700000000005</v>
      </c>
      <c r="E19">
        <f t="shared" si="0"/>
        <v>477</v>
      </c>
      <c r="F19">
        <f t="shared" si="0"/>
        <v>660</v>
      </c>
      <c r="G19">
        <f t="shared" si="0"/>
        <v>1908.96</v>
      </c>
      <c r="H19">
        <f t="shared" si="0"/>
        <v>7812.2400000000016</v>
      </c>
      <c r="I19">
        <f t="shared" si="0"/>
        <v>23998.560000000005</v>
      </c>
      <c r="J19">
        <f t="shared" si="0"/>
        <v>17403.36</v>
      </c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2019-06-03T14:54:40Z</dcterms:modified>
</cp:coreProperties>
</file>