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гис1кв-л" sheetId="4" r:id="rId1"/>
    <sheet name="гис2кв-л" sheetId="7" r:id="rId2"/>
    <sheet name="гис3кв-л" sheetId="5" r:id="rId3"/>
  </sheets>
  <definedNames/>
  <calcPr calcId="124519"/>
</workbook>
</file>

<file path=xl/sharedStrings.xml><?xml version="1.0" encoding="utf-8"?>
<sst xmlns="http://schemas.openxmlformats.org/spreadsheetml/2006/main" count="742" uniqueCount="73">
  <si>
    <t>долг</t>
  </si>
  <si>
    <t>перерасчёт</t>
  </si>
  <si>
    <t>начис</t>
  </si>
  <si>
    <t>с-ф</t>
  </si>
  <si>
    <t>отопл</t>
  </si>
  <si>
    <t>начислено</t>
  </si>
  <si>
    <t>установлены электроплиты</t>
  </si>
  <si>
    <t>март</t>
  </si>
  <si>
    <t>февраль</t>
  </si>
  <si>
    <t>январь</t>
  </si>
  <si>
    <t xml:space="preserve">  181640,     408147</t>
  </si>
  <si>
    <t xml:space="preserve">  370718, 840609</t>
  </si>
  <si>
    <t xml:space="preserve">  156621, 309512</t>
  </si>
  <si>
    <t xml:space="preserve"> 245787, 259121</t>
  </si>
  <si>
    <t xml:space="preserve">  417885, 159871</t>
  </si>
  <si>
    <t xml:space="preserve">  2095, 247691</t>
  </si>
  <si>
    <t xml:space="preserve">  294566, 471014</t>
  </si>
  <si>
    <t xml:space="preserve">  30631, 911280</t>
  </si>
  <si>
    <t xml:space="preserve">  81512, 840440</t>
  </si>
  <si>
    <t>№кв</t>
  </si>
  <si>
    <t>№ банк докум</t>
  </si>
  <si>
    <t>оплата</t>
  </si>
  <si>
    <t>итого</t>
  </si>
  <si>
    <t>жил</t>
  </si>
  <si>
    <t>сожодн</t>
  </si>
  <si>
    <t>очистка</t>
  </si>
  <si>
    <t xml:space="preserve">     итого</t>
  </si>
  <si>
    <t xml:space="preserve">  свет</t>
  </si>
  <si>
    <t>газ</t>
  </si>
  <si>
    <t>х вода,кан</t>
  </si>
  <si>
    <t xml:space="preserve"> хол.вода,канал</t>
  </si>
  <si>
    <t>водагор.</t>
  </si>
  <si>
    <t>отоплен,</t>
  </si>
  <si>
    <t>месяц</t>
  </si>
  <si>
    <t>общее</t>
  </si>
  <si>
    <t>жилищные</t>
  </si>
  <si>
    <t>коммунальные</t>
  </si>
  <si>
    <t>за 1 квартал 2017г.</t>
  </si>
  <si>
    <t xml:space="preserve">Расчёт квартплаты </t>
  </si>
  <si>
    <t>электроплиты</t>
  </si>
  <si>
    <t>сентябрь</t>
  </si>
  <si>
    <t>август</t>
  </si>
  <si>
    <t>июль</t>
  </si>
  <si>
    <t xml:space="preserve">     501819, 569067</t>
  </si>
  <si>
    <t xml:space="preserve">    24743, 42011</t>
  </si>
  <si>
    <t xml:space="preserve">     681492, 26170</t>
  </si>
  <si>
    <t xml:space="preserve"> 634290, 56397, 11879</t>
  </si>
  <si>
    <t>62697, 271709</t>
  </si>
  <si>
    <t xml:space="preserve">     270401,  31253</t>
  </si>
  <si>
    <t>№ документа</t>
  </si>
  <si>
    <t>сожотопл</t>
  </si>
  <si>
    <t>сои</t>
  </si>
  <si>
    <t>вода</t>
  </si>
  <si>
    <t>канализ</t>
  </si>
  <si>
    <t xml:space="preserve"> и канал</t>
  </si>
  <si>
    <t>вод,кан,</t>
  </si>
  <si>
    <t xml:space="preserve"> хол.вода</t>
  </si>
  <si>
    <t>3 КВАРТАЛ</t>
  </si>
  <si>
    <t>гор</t>
  </si>
  <si>
    <t>канал</t>
  </si>
  <si>
    <t>норма</t>
  </si>
  <si>
    <t>ж</t>
  </si>
  <si>
    <t>ком</t>
  </si>
  <si>
    <t>июнь</t>
  </si>
  <si>
    <t>май</t>
  </si>
  <si>
    <t>апрель</t>
  </si>
  <si>
    <t xml:space="preserve">  484313, 574008</t>
  </si>
  <si>
    <t>216012, 68304</t>
  </si>
  <si>
    <t>202844, 406670</t>
  </si>
  <si>
    <t>586063, 236954</t>
  </si>
  <si>
    <t>470672, 234841</t>
  </si>
  <si>
    <t>692888, 228372</t>
  </si>
  <si>
    <t>2 КВАРТАЛ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</si>
</sst>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 Cyr"/>
      <family val="2"/>
    </font>
    <font>
      <b/>
      <sz val="10"/>
      <color rgb="FFFF0000"/>
      <name val="Arial Cyr"/>
      <family val="2"/>
    </font>
    <font>
      <sz val="10"/>
      <color rgb="FFFF0000"/>
      <name val="Arial Cyr"/>
      <family val="2"/>
    </font>
    <font>
      <sz val="10"/>
      <name val="Arial Cyr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 Cyr"/>
      <family val="2"/>
    </font>
    <font>
      <b/>
      <sz val="10"/>
      <color rgb="FFC00000"/>
      <name val="Arial Cyr"/>
      <family val="2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32">
    <border>
      <left/>
      <right/>
      <top/>
      <bottom/>
      <diagonal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6">
    <xf numFmtId="0" fontId="0" fillId="0" borderId="0" xfId="0"/>
    <xf numFmtId="0" fontId="0" fillId="2" borderId="0" xfId="0" applyFill="1"/>
    <xf numFmtId="0" fontId="0" fillId="0" borderId="0" xfId="0" applyBorder="1"/>
    <xf numFmtId="0" fontId="2" fillId="0" borderId="0" xfId="0" applyFont="1" applyBorder="1"/>
    <xf numFmtId="2" fontId="0" fillId="0" borderId="0" xfId="0" applyNumberFormat="1" applyBorder="1"/>
    <xf numFmtId="0" fontId="0" fillId="3" borderId="0" xfId="0" applyFill="1"/>
    <xf numFmtId="0" fontId="0" fillId="0" borderId="0" xfId="0" applyFill="1" applyBorder="1"/>
    <xf numFmtId="0" fontId="0" fillId="0" borderId="0" xfId="0" applyFill="1"/>
    <xf numFmtId="0" fontId="0" fillId="4" borderId="0" xfId="0" applyFill="1" applyBorder="1"/>
    <xf numFmtId="2" fontId="0" fillId="0" borderId="0" xfId="0" applyNumberFormat="1" applyFill="1" applyBorder="1"/>
    <xf numFmtId="2" fontId="0" fillId="0" borderId="0" xfId="0" applyNumberFormat="1" applyFill="1"/>
    <xf numFmtId="2" fontId="2" fillId="0" borderId="0" xfId="0" applyNumberFormat="1" applyFont="1" applyFill="1" applyBorder="1"/>
    <xf numFmtId="2" fontId="2" fillId="0" borderId="1" xfId="0" applyNumberFormat="1" applyFont="1" applyFill="1" applyBorder="1"/>
    <xf numFmtId="0" fontId="0" fillId="0" borderId="2" xfId="0" applyBorder="1"/>
    <xf numFmtId="2" fontId="0" fillId="2" borderId="2" xfId="0" applyNumberFormat="1" applyFill="1" applyBorder="1"/>
    <xf numFmtId="2" fontId="4" fillId="2" borderId="3" xfId="0" applyNumberFormat="1" applyFont="1" applyFill="1" applyBorder="1"/>
    <xf numFmtId="2" fontId="5" fillId="2" borderId="3" xfId="0" applyNumberFormat="1" applyFont="1" applyFill="1" applyBorder="1"/>
    <xf numFmtId="2" fontId="2" fillId="0" borderId="3" xfId="0" applyNumberFormat="1" applyFont="1" applyFill="1" applyBorder="1"/>
    <xf numFmtId="2" fontId="6" fillId="2" borderId="3" xfId="0" applyNumberFormat="1" applyFont="1" applyFill="1" applyBorder="1"/>
    <xf numFmtId="2" fontId="7" fillId="0" borderId="3" xfId="0" applyNumberFormat="1" applyFont="1" applyFill="1" applyBorder="1"/>
    <xf numFmtId="2" fontId="2" fillId="0" borderId="3" xfId="0" applyNumberFormat="1" applyFont="1" applyBorder="1"/>
    <xf numFmtId="2" fontId="2" fillId="3" borderId="3" xfId="0" applyNumberFormat="1" applyFont="1" applyFill="1" applyBorder="1"/>
    <xf numFmtId="2" fontId="2" fillId="3" borderId="2" xfId="0" applyNumberFormat="1" applyFont="1" applyFill="1" applyBorder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0" fillId="0" borderId="7" xfId="0" applyBorder="1"/>
    <xf numFmtId="2" fontId="0" fillId="0" borderId="7" xfId="0" applyNumberFormat="1" applyBorder="1"/>
    <xf numFmtId="2" fontId="5" fillId="0" borderId="7" xfId="0" applyNumberFormat="1" applyFon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5" xfId="0" applyNumberFormat="1" applyFill="1" applyBorder="1"/>
    <xf numFmtId="2" fontId="5" fillId="0" borderId="5" xfId="0" applyNumberFormat="1" applyFont="1" applyFill="1" applyBorder="1"/>
    <xf numFmtId="0" fontId="0" fillId="0" borderId="5" xfId="0" applyFill="1" applyBorder="1"/>
    <xf numFmtId="2" fontId="8" fillId="0" borderId="5" xfId="0" applyNumberFormat="1" applyFont="1" applyFill="1" applyBorder="1"/>
    <xf numFmtId="0" fontId="0" fillId="0" borderId="5" xfId="0" applyBorder="1"/>
    <xf numFmtId="0" fontId="0" fillId="0" borderId="10" xfId="0" applyBorder="1"/>
    <xf numFmtId="2" fontId="0" fillId="0" borderId="10" xfId="0" applyNumberFormat="1" applyBorder="1"/>
    <xf numFmtId="2" fontId="5" fillId="2" borderId="10" xfId="0" applyNumberFormat="1" applyFont="1" applyFill="1" applyBorder="1"/>
    <xf numFmtId="2" fontId="5" fillId="2" borderId="5" xfId="0" applyNumberFormat="1" applyFont="1" applyFill="1" applyBorder="1"/>
    <xf numFmtId="2" fontId="8" fillId="5" borderId="5" xfId="0" applyNumberFormat="1" applyFont="1" applyFill="1" applyBorder="1"/>
    <xf numFmtId="2" fontId="0" fillId="0" borderId="5" xfId="0" applyNumberFormat="1" applyBorder="1"/>
    <xf numFmtId="2" fontId="5" fillId="2" borderId="2" xfId="0" applyNumberFormat="1" applyFont="1" applyFill="1" applyBorder="1"/>
    <xf numFmtId="2" fontId="0" fillId="0" borderId="2" xfId="0" applyNumberFormat="1" applyBorder="1"/>
    <xf numFmtId="2" fontId="8" fillId="5" borderId="2" xfId="0" applyNumberFormat="1" applyFont="1" applyFill="1" applyBorder="1"/>
    <xf numFmtId="0" fontId="2" fillId="0" borderId="7" xfId="0" applyFont="1" applyBorder="1"/>
    <xf numFmtId="0" fontId="2" fillId="0" borderId="8" xfId="0" applyFont="1" applyFill="1" applyBorder="1"/>
    <xf numFmtId="0" fontId="2" fillId="0" borderId="11" xfId="0" applyFont="1" applyFill="1" applyBorder="1"/>
    <xf numFmtId="0" fontId="2" fillId="0" borderId="7" xfId="0" applyFont="1" applyFill="1" applyBorder="1"/>
    <xf numFmtId="2" fontId="6" fillId="0" borderId="7" xfId="0" applyNumberFormat="1" applyFont="1" applyFill="1" applyBorder="1"/>
    <xf numFmtId="2" fontId="7" fillId="0" borderId="7" xfId="0" applyNumberFormat="1" applyFont="1" applyFill="1" applyBorder="1"/>
    <xf numFmtId="0" fontId="2" fillId="0" borderId="8" xfId="0" applyFont="1" applyBorder="1"/>
    <xf numFmtId="0" fontId="2" fillId="0" borderId="10" xfId="0" applyFont="1" applyBorder="1"/>
    <xf numFmtId="0" fontId="0" fillId="0" borderId="3" xfId="0" applyBorder="1"/>
    <xf numFmtId="2" fontId="8" fillId="5" borderId="10" xfId="0" applyNumberFormat="1" applyFont="1" applyFill="1" applyBorder="1"/>
    <xf numFmtId="0" fontId="0" fillId="4" borderId="10" xfId="0" applyFill="1" applyBorder="1"/>
    <xf numFmtId="0" fontId="0" fillId="4" borderId="5" xfId="0" applyFill="1" applyBorder="1"/>
    <xf numFmtId="0" fontId="0" fillId="4" borderId="2" xfId="0" applyFill="1" applyBorder="1"/>
    <xf numFmtId="2" fontId="5" fillId="0" borderId="2" xfId="0" applyNumberFormat="1" applyFont="1" applyFill="1" applyBorder="1"/>
    <xf numFmtId="0" fontId="0" fillId="0" borderId="2" xfId="0" applyFill="1" applyBorder="1"/>
    <xf numFmtId="2" fontId="8" fillId="0" borderId="2" xfId="0" applyNumberFormat="1" applyFont="1" applyFill="1" applyBorder="1"/>
    <xf numFmtId="2" fontId="5" fillId="0" borderId="8" xfId="0" applyNumberFormat="1" applyFont="1" applyFill="1" applyBorder="1"/>
    <xf numFmtId="2" fontId="5" fillId="2" borderId="7" xfId="0" applyNumberFormat="1" applyFont="1" applyFill="1" applyBorder="1"/>
    <xf numFmtId="0" fontId="2" fillId="0" borderId="11" xfId="0" applyFont="1" applyBorder="1"/>
    <xf numFmtId="2" fontId="6" fillId="2" borderId="7" xfId="0" applyNumberFormat="1" applyFont="1" applyFill="1" applyBorder="1"/>
    <xf numFmtId="2" fontId="7" fillId="5" borderId="7" xfId="0" applyNumberFormat="1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2" fontId="7" fillId="0" borderId="11" xfId="0" applyNumberFormat="1" applyFont="1" applyFill="1" applyBorder="1"/>
    <xf numFmtId="0" fontId="0" fillId="4" borderId="3" xfId="0" applyFill="1" applyBorder="1"/>
    <xf numFmtId="2" fontId="6" fillId="0" borderId="13" xfId="0" applyNumberFormat="1" applyFont="1" applyFill="1" applyBorder="1"/>
    <xf numFmtId="0" fontId="0" fillId="0" borderId="8" xfId="0" applyBorder="1"/>
    <xf numFmtId="2" fontId="6" fillId="0" borderId="2" xfId="0" applyNumberFormat="1" applyFont="1" applyFill="1" applyBorder="1"/>
    <xf numFmtId="0" fontId="0" fillId="0" borderId="14" xfId="0" applyBorder="1"/>
    <xf numFmtId="2" fontId="5" fillId="2" borderId="13" xfId="0" applyNumberFormat="1" applyFont="1" applyFill="1" applyBorder="1"/>
    <xf numFmtId="0" fontId="0" fillId="0" borderId="15" xfId="0" applyBorder="1"/>
    <xf numFmtId="0" fontId="0" fillId="0" borderId="11" xfId="0" applyBorder="1"/>
    <xf numFmtId="0" fontId="4" fillId="0" borderId="10" xfId="0" applyFont="1" applyBorder="1"/>
    <xf numFmtId="0" fontId="4" fillId="4" borderId="10" xfId="0" applyFont="1" applyFill="1" applyBorder="1"/>
    <xf numFmtId="0" fontId="4" fillId="0" borderId="7" xfId="0" applyFont="1" applyBorder="1"/>
    <xf numFmtId="0" fontId="2" fillId="0" borderId="16" xfId="0" applyFont="1" applyFill="1" applyBorder="1"/>
    <xf numFmtId="0" fontId="0" fillId="0" borderId="7" xfId="0" applyFill="1" applyBorder="1"/>
    <xf numFmtId="0" fontId="4" fillId="0" borderId="5" xfId="0" applyFont="1" applyBorder="1"/>
    <xf numFmtId="0" fontId="4" fillId="0" borderId="2" xfId="0" applyFont="1" applyBorder="1"/>
    <xf numFmtId="0" fontId="2" fillId="0" borderId="17" xfId="0" applyFont="1" applyFill="1" applyBorder="1"/>
    <xf numFmtId="2" fontId="6" fillId="0" borderId="18" xfId="0" applyNumberFormat="1" applyFont="1" applyFill="1" applyBorder="1"/>
    <xf numFmtId="0" fontId="2" fillId="0" borderId="18" xfId="0" applyFont="1" applyFill="1" applyBorder="1"/>
    <xf numFmtId="0" fontId="0" fillId="0" borderId="13" xfId="0" applyFill="1" applyBorder="1"/>
    <xf numFmtId="2" fontId="5" fillId="2" borderId="14" xfId="0" applyNumberFormat="1" applyFont="1" applyFill="1" applyBorder="1"/>
    <xf numFmtId="0" fontId="0" fillId="0" borderId="19" xfId="0" applyBorder="1"/>
    <xf numFmtId="2" fontId="8" fillId="5" borderId="15" xfId="0" applyNumberFormat="1" applyFont="1" applyFill="1" applyBorder="1"/>
    <xf numFmtId="0" fontId="0" fillId="0" borderId="20" xfId="0" applyBorder="1"/>
    <xf numFmtId="2" fontId="8" fillId="5" borderId="9" xfId="0" applyNumberFormat="1" applyFont="1" applyFill="1" applyBorder="1"/>
    <xf numFmtId="2" fontId="5" fillId="2" borderId="21" xfId="0" applyNumberFormat="1" applyFont="1" applyFill="1" applyBorder="1"/>
    <xf numFmtId="0" fontId="0" fillId="0" borderId="22" xfId="0" applyBorder="1"/>
    <xf numFmtId="2" fontId="8" fillId="5" borderId="23" xfId="0" applyNumberFormat="1" applyFont="1" applyFill="1" applyBorder="1"/>
    <xf numFmtId="0" fontId="2" fillId="0" borderId="6" xfId="0" applyFont="1" applyFill="1" applyBorder="1"/>
    <xf numFmtId="2" fontId="7" fillId="0" borderId="8" xfId="0" applyNumberFormat="1" applyFont="1" applyFill="1" applyBorder="1"/>
    <xf numFmtId="0" fontId="2" fillId="0" borderId="12" xfId="0" applyFont="1" applyBorder="1"/>
    <xf numFmtId="0" fontId="2" fillId="0" borderId="13" xfId="0" applyFont="1" applyBorder="1"/>
    <xf numFmtId="2" fontId="2" fillId="0" borderId="17" xfId="0" applyNumberFormat="1" applyFont="1" applyFill="1" applyBorder="1"/>
    <xf numFmtId="2" fontId="2" fillId="0" borderId="16" xfId="0" applyNumberFormat="1" applyFont="1" applyFill="1" applyBorder="1"/>
    <xf numFmtId="2" fontId="2" fillId="0" borderId="13" xfId="0" applyNumberFormat="1" applyFont="1" applyFill="1" applyBorder="1"/>
    <xf numFmtId="2" fontId="0" fillId="0" borderId="3" xfId="0" applyNumberFormat="1" applyBorder="1"/>
    <xf numFmtId="0" fontId="4" fillId="0" borderId="3" xfId="0" applyFont="1" applyBorder="1"/>
    <xf numFmtId="0" fontId="0" fillId="0" borderId="10" xfId="0" applyFill="1" applyBorder="1"/>
    <xf numFmtId="0" fontId="0" fillId="0" borderId="13" xfId="0" applyBorder="1"/>
    <xf numFmtId="2" fontId="0" fillId="0" borderId="8" xfId="0" applyNumberFormat="1" applyBorder="1"/>
    <xf numFmtId="2" fontId="5" fillId="0" borderId="13" xfId="0" applyNumberFormat="1" applyFont="1" applyFill="1" applyBorder="1"/>
    <xf numFmtId="2" fontId="5" fillId="0" borderId="10" xfId="0" applyNumberFormat="1" applyFont="1" applyFill="1" applyBorder="1"/>
    <xf numFmtId="2" fontId="7" fillId="0" borderId="5" xfId="0" applyNumberFormat="1" applyFont="1" applyFill="1" applyBorder="1"/>
    <xf numFmtId="2" fontId="2" fillId="0" borderId="8" xfId="0" applyNumberFormat="1" applyFont="1" applyFill="1" applyBorder="1"/>
    <xf numFmtId="2" fontId="2" fillId="0" borderId="11" xfId="0" applyNumberFormat="1" applyFont="1" applyFill="1" applyBorder="1"/>
    <xf numFmtId="2" fontId="2" fillId="0" borderId="7" xfId="0" applyNumberFormat="1" applyFont="1" applyFill="1" applyBorder="1"/>
    <xf numFmtId="2" fontId="2" fillId="0" borderId="7" xfId="0" applyNumberFormat="1" applyFont="1" applyBorder="1"/>
    <xf numFmtId="2" fontId="3" fillId="0" borderId="5" xfId="0" applyNumberFormat="1" applyFont="1" applyBorder="1"/>
    <xf numFmtId="2" fontId="5" fillId="0" borderId="5" xfId="0" applyNumberFormat="1" applyFont="1" applyBorder="1"/>
    <xf numFmtId="2" fontId="8" fillId="0" borderId="5" xfId="0" applyNumberFormat="1" applyFont="1" applyBorder="1"/>
    <xf numFmtId="0" fontId="0" fillId="0" borderId="5" xfId="0" applyFill="1" applyBorder="1" applyAlignment="1">
      <alignment horizontal="left" indent="1"/>
    </xf>
    <xf numFmtId="0" fontId="0" fillId="2" borderId="5" xfId="0" applyFill="1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3" fillId="2" borderId="5" xfId="0" applyFont="1" applyFill="1" applyBorder="1"/>
    <xf numFmtId="0" fontId="9" fillId="0" borderId="5" xfId="0" applyFont="1" applyBorder="1" applyAlignment="1">
      <alignment horizontal="left" indent="1"/>
    </xf>
    <xf numFmtId="0" fontId="0" fillId="0" borderId="5" xfId="0" applyBorder="1" applyAlignment="1">
      <alignment horizontal="left"/>
    </xf>
    <xf numFmtId="0" fontId="10" fillId="0" borderId="0" xfId="0" applyFont="1"/>
    <xf numFmtId="2" fontId="0" fillId="0" borderId="0" xfId="0" applyNumberFormat="1"/>
    <xf numFmtId="2" fontId="0" fillId="6" borderId="0" xfId="0" applyNumberFormat="1" applyFill="1"/>
    <xf numFmtId="2" fontId="4" fillId="0" borderId="0" xfId="0" applyNumberFormat="1" applyFont="1" applyFill="1" applyBorder="1"/>
    <xf numFmtId="2" fontId="2" fillId="0" borderId="0" xfId="0" applyNumberFormat="1" applyFont="1" applyBorder="1"/>
    <xf numFmtId="2" fontId="4" fillId="0" borderId="0" xfId="0" applyNumberFormat="1" applyFont="1" applyBorder="1"/>
    <xf numFmtId="2" fontId="0" fillId="5" borderId="1" xfId="0" applyNumberFormat="1" applyFill="1" applyBorder="1"/>
    <xf numFmtId="2" fontId="5" fillId="7" borderId="24" xfId="0" applyNumberFormat="1" applyFont="1" applyFill="1" applyBorder="1"/>
    <xf numFmtId="2" fontId="2" fillId="2" borderId="24" xfId="0" applyNumberFormat="1" applyFont="1" applyFill="1" applyBorder="1"/>
    <xf numFmtId="2" fontId="2" fillId="2" borderId="25" xfId="0" applyNumberFormat="1" applyFont="1" applyFill="1" applyBorder="1"/>
    <xf numFmtId="2" fontId="6" fillId="7" borderId="26" xfId="0" applyNumberFormat="1" applyFont="1" applyFill="1" applyBorder="1"/>
    <xf numFmtId="2" fontId="2" fillId="2" borderId="1" xfId="0" applyNumberFormat="1" applyFont="1" applyFill="1" applyBorder="1"/>
    <xf numFmtId="2" fontId="2" fillId="5" borderId="2" xfId="0" applyNumberFormat="1" applyFont="1" applyFill="1" applyBorder="1"/>
    <xf numFmtId="0" fontId="0" fillId="2" borderId="5" xfId="0" applyFill="1" applyBorder="1"/>
    <xf numFmtId="2" fontId="2" fillId="2" borderId="17" xfId="0" applyNumberFormat="1" applyFont="1" applyFill="1" applyBorder="1"/>
    <xf numFmtId="2" fontId="6" fillId="7" borderId="11" xfId="0" applyNumberFormat="1" applyFont="1" applyFill="1" applyBorder="1"/>
    <xf numFmtId="2" fontId="2" fillId="0" borderId="13" xfId="0" applyNumberFormat="1" applyFont="1" applyBorder="1"/>
    <xf numFmtId="0" fontId="2" fillId="0" borderId="16" xfId="0" applyFont="1" applyBorder="1"/>
    <xf numFmtId="2" fontId="6" fillId="7" borderId="13" xfId="0" applyNumberFormat="1" applyFont="1" applyFill="1" applyBorder="1"/>
    <xf numFmtId="2" fontId="2" fillId="0" borderId="12" xfId="0" applyNumberFormat="1" applyFont="1" applyBorder="1"/>
    <xf numFmtId="0" fontId="2" fillId="5" borderId="6" xfId="0" applyFont="1" applyFill="1" applyBorder="1"/>
    <xf numFmtId="2" fontId="7" fillId="5" borderId="8" xfId="0" applyNumberFormat="1" applyFont="1" applyFill="1" applyBorder="1"/>
    <xf numFmtId="2" fontId="4" fillId="0" borderId="27" xfId="0" applyNumberFormat="1" applyFont="1" applyBorder="1"/>
    <xf numFmtId="2" fontId="5" fillId="7" borderId="10" xfId="0" applyNumberFormat="1" applyFont="1" applyFill="1" applyBorder="1"/>
    <xf numFmtId="2" fontId="4" fillId="0" borderId="3" xfId="0" applyNumberFormat="1" applyFont="1" applyBorder="1"/>
    <xf numFmtId="2" fontId="5" fillId="7" borderId="3" xfId="0" applyNumberFormat="1" applyFont="1" applyFill="1" applyBorder="1"/>
    <xf numFmtId="2" fontId="2" fillId="0" borderId="10" xfId="0" applyNumberFormat="1" applyFont="1" applyBorder="1"/>
    <xf numFmtId="0" fontId="0" fillId="5" borderId="10" xfId="0" applyFill="1" applyBorder="1"/>
    <xf numFmtId="2" fontId="4" fillId="0" borderId="2" xfId="0" applyNumberFormat="1" applyFont="1" applyBorder="1"/>
    <xf numFmtId="2" fontId="4" fillId="0" borderId="23" xfId="0" applyNumberFormat="1" applyFont="1" applyBorder="1"/>
    <xf numFmtId="2" fontId="5" fillId="7" borderId="5" xfId="0" applyNumberFormat="1" applyFont="1" applyFill="1" applyBorder="1"/>
    <xf numFmtId="2" fontId="5" fillId="7" borderId="2" xfId="0" applyNumberFormat="1" applyFont="1" applyFill="1" applyBorder="1"/>
    <xf numFmtId="2" fontId="2" fillId="0" borderId="5" xfId="0" applyNumberFormat="1" applyFont="1" applyBorder="1"/>
    <xf numFmtId="0" fontId="0" fillId="5" borderId="5" xfId="0" applyFill="1" applyBorder="1"/>
    <xf numFmtId="2" fontId="2" fillId="0" borderId="2" xfId="0" applyNumberFormat="1" applyFont="1" applyBorder="1"/>
    <xf numFmtId="0" fontId="4" fillId="5" borderId="2" xfId="0" applyFont="1" applyFill="1" applyBorder="1"/>
    <xf numFmtId="0" fontId="0" fillId="2" borderId="9" xfId="0" applyFill="1" applyBorder="1"/>
    <xf numFmtId="0" fontId="2" fillId="5" borderId="12" xfId="0" applyFont="1" applyFill="1" applyBorder="1"/>
    <xf numFmtId="2" fontId="7" fillId="5" borderId="6" xfId="0" applyNumberFormat="1" applyFont="1" applyFill="1" applyBorder="1"/>
    <xf numFmtId="2" fontId="6" fillId="8" borderId="13" xfId="0" applyNumberFormat="1" applyFont="1" applyFill="1" applyBorder="1"/>
    <xf numFmtId="2" fontId="6" fillId="7" borderId="7" xfId="0" applyNumberFormat="1" applyFont="1" applyFill="1" applyBorder="1"/>
    <xf numFmtId="2" fontId="0" fillId="0" borderId="27" xfId="0" applyNumberFormat="1" applyFont="1" applyBorder="1"/>
    <xf numFmtId="0" fontId="0" fillId="0" borderId="2" xfId="0" applyFont="1" applyBorder="1"/>
    <xf numFmtId="2" fontId="0" fillId="0" borderId="2" xfId="0" applyNumberFormat="1" applyFont="1" applyBorder="1"/>
    <xf numFmtId="2" fontId="11" fillId="7" borderId="2" xfId="0" applyNumberFormat="1" applyFont="1" applyFill="1" applyBorder="1"/>
    <xf numFmtId="0" fontId="0" fillId="6" borderId="10" xfId="0" applyFill="1" applyBorder="1"/>
    <xf numFmtId="2" fontId="0" fillId="0" borderId="23" xfId="0" applyNumberFormat="1" applyFont="1" applyBorder="1"/>
    <xf numFmtId="0" fontId="0" fillId="6" borderId="5" xfId="0" applyFill="1" applyBorder="1"/>
    <xf numFmtId="0" fontId="0" fillId="6" borderId="2" xfId="0" applyFont="1" applyFill="1" applyBorder="1"/>
    <xf numFmtId="0" fontId="0" fillId="5" borderId="2" xfId="0" applyFont="1" applyFill="1" applyBorder="1"/>
    <xf numFmtId="2" fontId="4" fillId="2" borderId="17" xfId="0" applyNumberFormat="1" applyFont="1" applyFill="1" applyBorder="1"/>
    <xf numFmtId="2" fontId="11" fillId="7" borderId="3" xfId="0" applyNumberFormat="1" applyFont="1" applyFill="1" applyBorder="1"/>
    <xf numFmtId="2" fontId="0" fillId="0" borderId="15" xfId="0" applyNumberFormat="1" applyBorder="1"/>
    <xf numFmtId="2" fontId="0" fillId="0" borderId="9" xfId="0" applyNumberFormat="1" applyBorder="1"/>
    <xf numFmtId="0" fontId="4" fillId="6" borderId="2" xfId="0" applyFont="1" applyFill="1" applyBorder="1"/>
    <xf numFmtId="4" fontId="2" fillId="0" borderId="7" xfId="0" applyNumberFormat="1" applyFont="1" applyBorder="1"/>
    <xf numFmtId="4" fontId="4" fillId="0" borderId="2" xfId="0" applyNumberFormat="1" applyFont="1" applyBorder="1"/>
    <xf numFmtId="2" fontId="6" fillId="7" borderId="17" xfId="0" applyNumberFormat="1" applyFont="1" applyFill="1" applyBorder="1"/>
    <xf numFmtId="2" fontId="12" fillId="7" borderId="13" xfId="0" applyNumberFormat="1" applyFont="1" applyFill="1" applyBorder="1"/>
    <xf numFmtId="2" fontId="4" fillId="0" borderId="15" xfId="0" applyNumberFormat="1" applyFont="1" applyBorder="1"/>
    <xf numFmtId="2" fontId="4" fillId="0" borderId="9" xfId="0" applyNumberFormat="1" applyFont="1" applyBorder="1"/>
    <xf numFmtId="0" fontId="0" fillId="5" borderId="2" xfId="0" applyFill="1" applyBorder="1"/>
    <xf numFmtId="2" fontId="2" fillId="2" borderId="28" xfId="0" applyNumberFormat="1" applyFont="1" applyFill="1" applyBorder="1"/>
    <xf numFmtId="2" fontId="6" fillId="9" borderId="13" xfId="0" applyNumberFormat="1" applyFont="1" applyFill="1" applyBorder="1"/>
    <xf numFmtId="2" fontId="2" fillId="2" borderId="23" xfId="0" applyNumberFormat="1" applyFont="1" applyFill="1" applyBorder="1"/>
    <xf numFmtId="2" fontId="6" fillId="7" borderId="8" xfId="0" applyNumberFormat="1" applyFont="1" applyFill="1" applyBorder="1"/>
    <xf numFmtId="2" fontId="2" fillId="0" borderId="16" xfId="0" applyNumberFormat="1" applyFont="1" applyBorder="1"/>
    <xf numFmtId="0" fontId="2" fillId="5" borderId="18" xfId="0" applyFont="1" applyFill="1" applyBorder="1"/>
    <xf numFmtId="0" fontId="0" fillId="6" borderId="3" xfId="0" applyFill="1" applyBorder="1"/>
    <xf numFmtId="0" fontId="0" fillId="5" borderId="3" xfId="0" applyFill="1" applyBorder="1"/>
    <xf numFmtId="0" fontId="0" fillId="6" borderId="2" xfId="0" applyFill="1" applyBorder="1"/>
    <xf numFmtId="2" fontId="2" fillId="2" borderId="11" xfId="0" applyNumberFormat="1" applyFont="1" applyFill="1" applyBorder="1"/>
    <xf numFmtId="2" fontId="2" fillId="0" borderId="8" xfId="0" applyNumberFormat="1" applyFont="1" applyBorder="1"/>
    <xf numFmtId="2" fontId="6" fillId="7" borderId="2" xfId="0" applyNumberFormat="1" applyFont="1" applyFill="1" applyBorder="1"/>
    <xf numFmtId="0" fontId="2" fillId="5" borderId="7" xfId="0" applyFont="1" applyFill="1" applyBorder="1"/>
    <xf numFmtId="2" fontId="7" fillId="5" borderId="5" xfId="0" applyNumberFormat="1" applyFont="1" applyFill="1" applyBorder="1"/>
    <xf numFmtId="2" fontId="2" fillId="0" borderId="6" xfId="0" applyNumberFormat="1" applyFont="1" applyBorder="1"/>
    <xf numFmtId="2" fontId="8" fillId="7" borderId="2" xfId="0" applyNumberFormat="1" applyFont="1" applyFill="1" applyBorder="1"/>
    <xf numFmtId="2" fontId="8" fillId="7" borderId="3" xfId="0" applyNumberFormat="1" applyFont="1" applyFill="1" applyBorder="1"/>
    <xf numFmtId="0" fontId="4" fillId="6" borderId="10" xfId="0" applyFont="1" applyFill="1" applyBorder="1"/>
    <xf numFmtId="0" fontId="4" fillId="5" borderId="10" xfId="0" applyFont="1" applyFill="1" applyBorder="1"/>
    <xf numFmtId="2" fontId="2" fillId="2" borderId="9" xfId="0" applyNumberFormat="1" applyFont="1" applyFill="1" applyBorder="1"/>
    <xf numFmtId="2" fontId="2" fillId="0" borderId="11" xfId="0" applyNumberFormat="1" applyFont="1" applyBorder="1"/>
    <xf numFmtId="2" fontId="0" fillId="0" borderId="23" xfId="0" applyNumberFormat="1" applyBorder="1"/>
    <xf numFmtId="2" fontId="4" fillId="0" borderId="17" xfId="0" applyNumberFormat="1" applyFont="1" applyBorder="1"/>
    <xf numFmtId="2" fontId="6" fillId="7" borderId="23" xfId="0" applyNumberFormat="1" applyFont="1" applyFill="1" applyBorder="1"/>
    <xf numFmtId="0" fontId="2" fillId="0" borderId="17" xfId="0" applyFont="1" applyBorder="1"/>
    <xf numFmtId="0" fontId="4" fillId="5" borderId="3" xfId="0" applyFont="1" applyFill="1" applyBorder="1"/>
    <xf numFmtId="2" fontId="4" fillId="0" borderId="23" xfId="0" applyNumberFormat="1" applyFont="1" applyFill="1" applyBorder="1"/>
    <xf numFmtId="0" fontId="2" fillId="5" borderId="16" xfId="0" applyFont="1" applyFill="1" applyBorder="1"/>
    <xf numFmtId="2" fontId="5" fillId="7" borderId="13" xfId="0" applyNumberFormat="1" applyFont="1" applyFill="1" applyBorder="1"/>
    <xf numFmtId="0" fontId="2" fillId="0" borderId="18" xfId="0" applyFont="1" applyBorder="1"/>
    <xf numFmtId="2" fontId="5" fillId="7" borderId="29" xfId="0" applyNumberFormat="1" applyFont="1" applyFill="1" applyBorder="1"/>
    <xf numFmtId="2" fontId="5" fillId="7" borderId="21" xfId="0" applyNumberFormat="1" applyFont="1" applyFill="1" applyBorder="1"/>
    <xf numFmtId="0" fontId="4" fillId="0" borderId="22" xfId="0" applyFont="1" applyBorder="1"/>
    <xf numFmtId="0" fontId="2" fillId="0" borderId="6" xfId="0" applyFont="1" applyBorder="1"/>
    <xf numFmtId="2" fontId="0" fillId="2" borderId="9" xfId="0" applyNumberFormat="1" applyFill="1" applyBorder="1"/>
    <xf numFmtId="0" fontId="4" fillId="5" borderId="5" xfId="0" applyFont="1" applyFill="1" applyBorder="1"/>
    <xf numFmtId="2" fontId="0" fillId="0" borderId="9" xfId="0" applyNumberFormat="1" applyFont="1" applyBorder="1"/>
    <xf numFmtId="0" fontId="4" fillId="2" borderId="9" xfId="0" applyFont="1" applyFill="1" applyBorder="1"/>
    <xf numFmtId="2" fontId="4" fillId="0" borderId="0" xfId="0" applyNumberFormat="1" applyFont="1"/>
    <xf numFmtId="2" fontId="4" fillId="0" borderId="9" xfId="0" applyNumberFormat="1" applyFont="1" applyFill="1" applyBorder="1"/>
    <xf numFmtId="2" fontId="2" fillId="5" borderId="12" xfId="0" applyNumberFormat="1" applyFont="1" applyFill="1" applyBorder="1"/>
    <xf numFmtId="0" fontId="13" fillId="0" borderId="7" xfId="0" applyFont="1" applyFill="1" applyBorder="1"/>
    <xf numFmtId="0" fontId="13" fillId="0" borderId="8" xfId="0" applyFont="1" applyFill="1" applyBorder="1"/>
    <xf numFmtId="2" fontId="4" fillId="0" borderId="5" xfId="0" applyNumberFormat="1" applyFont="1" applyBorder="1"/>
    <xf numFmtId="2" fontId="14" fillId="0" borderId="5" xfId="0" applyNumberFormat="1" applyFont="1" applyBorder="1"/>
    <xf numFmtId="0" fontId="0" fillId="0" borderId="9" xfId="0" applyFill="1" applyBorder="1" applyAlignment="1">
      <alignment horizontal="left" indent="1"/>
    </xf>
    <xf numFmtId="0" fontId="3" fillId="0" borderId="5" xfId="0" applyFont="1" applyBorder="1"/>
    <xf numFmtId="0" fontId="2" fillId="0" borderId="0" xfId="0" applyFont="1"/>
    <xf numFmtId="0" fontId="0" fillId="0" borderId="3" xfId="0" applyFill="1" applyBorder="1" applyAlignment="1">
      <alignment horizontal="left" indent="1"/>
    </xf>
    <xf numFmtId="0" fontId="0" fillId="5" borderId="0" xfId="0" applyFill="1"/>
    <xf numFmtId="2" fontId="0" fillId="5" borderId="0" xfId="0" applyNumberFormat="1" applyFill="1" applyBorder="1"/>
    <xf numFmtId="4" fontId="0" fillId="0" borderId="10" xfId="0" applyNumberFormat="1" applyBorder="1"/>
    <xf numFmtId="4" fontId="0" fillId="0" borderId="2" xfId="0" applyNumberFormat="1" applyBorder="1"/>
    <xf numFmtId="0" fontId="2" fillId="0" borderId="14" xfId="0" applyFont="1" applyBorder="1"/>
    <xf numFmtId="0" fontId="2" fillId="0" borderId="30" xfId="0" applyFont="1" applyBorder="1"/>
    <xf numFmtId="0" fontId="2" fillId="0" borderId="21" xfId="0" applyFont="1" applyBorder="1"/>
    <xf numFmtId="0" fontId="0" fillId="0" borderId="31" xfId="0" applyBorder="1"/>
    <xf numFmtId="0" fontId="0" fillId="2" borderId="15" xfId="0" applyFill="1" applyBorder="1"/>
    <xf numFmtId="2" fontId="4" fillId="0" borderId="10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5"/>
  <sheetViews>
    <sheetView workbookViewId="0" topLeftCell="A1">
      <selection activeCell="F325" sqref="F325"/>
    </sheetView>
  </sheetViews>
  <sheetFormatPr defaultColWidth="9.140625" defaultRowHeight="15"/>
  <cols>
    <col min="1" max="1" width="8.00390625" style="0" customWidth="1"/>
    <col min="2" max="2" width="9.421875" style="0" customWidth="1"/>
    <col min="3" max="3" width="10.7109375" style="0" customWidth="1"/>
    <col min="7" max="7" width="10.00390625" style="0" customWidth="1"/>
    <col min="10" max="10" width="12.140625" style="0" customWidth="1"/>
    <col min="13" max="13" width="10.57421875" style="0" customWidth="1"/>
    <col min="14" max="14" width="13.140625" style="0" customWidth="1"/>
    <col min="15" max="15" width="12.140625" style="0" customWidth="1"/>
    <col min="16" max="16" width="9.8515625" style="0" customWidth="1"/>
    <col min="17" max="17" width="14.28125" style="0" customWidth="1"/>
    <col min="18" max="18" width="4.8515625" style="0" customWidth="1"/>
  </cols>
  <sheetData>
    <row r="1" spans="5:8" ht="15">
      <c r="E1" t="s">
        <v>38</v>
      </c>
      <c r="H1" t="s">
        <v>37</v>
      </c>
    </row>
    <row r="2" spans="10:15" ht="15">
      <c r="J2" s="125" t="s">
        <v>36</v>
      </c>
      <c r="K2" s="125"/>
      <c r="L2" t="s">
        <v>4</v>
      </c>
      <c r="N2" s="1" t="s">
        <v>35</v>
      </c>
      <c r="O2" t="s">
        <v>34</v>
      </c>
    </row>
    <row r="3" spans="1:18" ht="15">
      <c r="A3" s="36" t="s">
        <v>33</v>
      </c>
      <c r="B3" s="36" t="s">
        <v>19</v>
      </c>
      <c r="C3" s="124" t="s">
        <v>32</v>
      </c>
      <c r="D3" s="121" t="s">
        <v>31</v>
      </c>
      <c r="E3" s="36" t="s">
        <v>30</v>
      </c>
      <c r="F3" s="36"/>
      <c r="G3" s="123" t="s">
        <v>29</v>
      </c>
      <c r="H3" s="121" t="s">
        <v>28</v>
      </c>
      <c r="I3" s="36" t="s">
        <v>27</v>
      </c>
      <c r="J3" s="122" t="s">
        <v>26</v>
      </c>
      <c r="K3" s="121" t="s">
        <v>25</v>
      </c>
      <c r="L3" s="119" t="s">
        <v>24</v>
      </c>
      <c r="M3" s="119" t="s">
        <v>23</v>
      </c>
      <c r="N3" s="120" t="s">
        <v>22</v>
      </c>
      <c r="O3" s="119" t="s">
        <v>22</v>
      </c>
      <c r="P3" s="36" t="s">
        <v>21</v>
      </c>
      <c r="Q3" s="36" t="s">
        <v>20</v>
      </c>
      <c r="R3" s="25" t="s">
        <v>19</v>
      </c>
    </row>
    <row r="4" spans="1:19" ht="15">
      <c r="A4" s="36" t="s">
        <v>9</v>
      </c>
      <c r="B4" s="36">
        <v>1</v>
      </c>
      <c r="C4" s="118">
        <v>876.4</v>
      </c>
      <c r="D4" s="118">
        <v>47.44</v>
      </c>
      <c r="E4" s="35">
        <v>90.98</v>
      </c>
      <c r="F4" s="35">
        <v>79.38</v>
      </c>
      <c r="G4" s="41">
        <f>E4+F4</f>
        <v>170.36</v>
      </c>
      <c r="H4" s="117">
        <v>260.26</v>
      </c>
      <c r="I4" s="118">
        <v>8.73</v>
      </c>
      <c r="J4" s="40">
        <f>C4+D4+G4+H4+I4</f>
        <v>1363.1899999999998</v>
      </c>
      <c r="K4" s="117">
        <v>54.68</v>
      </c>
      <c r="L4" s="116">
        <v>29.74</v>
      </c>
      <c r="M4" s="42">
        <v>580.93</v>
      </c>
      <c r="N4" s="40">
        <f>SUM(K4:M4)</f>
        <v>665.3499999999999</v>
      </c>
      <c r="O4" s="42">
        <f>J4+N4</f>
        <v>2028.5399999999997</v>
      </c>
      <c r="P4" s="36">
        <v>8000</v>
      </c>
      <c r="Q4" s="36" t="s">
        <v>18</v>
      </c>
      <c r="R4" s="25">
        <v>1</v>
      </c>
      <c r="S4" s="7"/>
    </row>
    <row r="5" spans="1:18" ht="15">
      <c r="A5" s="36" t="s">
        <v>8</v>
      </c>
      <c r="B5" s="36"/>
      <c r="C5" s="36">
        <v>0</v>
      </c>
      <c r="D5" s="36">
        <v>100.98</v>
      </c>
      <c r="E5" s="36">
        <v>149.82</v>
      </c>
      <c r="F5" s="36">
        <v>34.81</v>
      </c>
      <c r="G5" s="41">
        <f>E5+F5</f>
        <v>184.63</v>
      </c>
      <c r="H5" s="36">
        <v>260.26</v>
      </c>
      <c r="I5" s="36">
        <v>10.02</v>
      </c>
      <c r="J5" s="40">
        <f>C5+D5+G5+H5+I5</f>
        <v>555.89</v>
      </c>
      <c r="K5" s="36">
        <v>54.21</v>
      </c>
      <c r="L5" s="36">
        <v>0</v>
      </c>
      <c r="M5" s="42">
        <v>580.93</v>
      </c>
      <c r="N5" s="40">
        <f>SUM(K5:M5)</f>
        <v>635.14</v>
      </c>
      <c r="O5" s="42">
        <f>J5+N5</f>
        <v>1191.03</v>
      </c>
      <c r="P5" s="36">
        <v>0</v>
      </c>
      <c r="Q5" s="36"/>
      <c r="R5" s="25"/>
    </row>
    <row r="6" spans="1:18" ht="15.75" thickBot="1">
      <c r="A6" s="37" t="s">
        <v>7</v>
      </c>
      <c r="B6" s="37"/>
      <c r="C6" s="118">
        <v>876.4</v>
      </c>
      <c r="D6" s="118">
        <v>92.68</v>
      </c>
      <c r="E6" s="35">
        <v>115.75</v>
      </c>
      <c r="F6" s="35">
        <v>18.78</v>
      </c>
      <c r="G6" s="41">
        <f>E6+F6</f>
        <v>134.53</v>
      </c>
      <c r="H6" s="117">
        <v>260.26</v>
      </c>
      <c r="I6" s="118">
        <v>7.83</v>
      </c>
      <c r="J6" s="40">
        <f>C6+D6+G6+H6+I6</f>
        <v>1371.6999999999998</v>
      </c>
      <c r="K6" s="117">
        <v>54.24</v>
      </c>
      <c r="L6" s="116">
        <v>70.43</v>
      </c>
      <c r="M6" s="38">
        <v>580.93</v>
      </c>
      <c r="N6" s="39">
        <f>SUM(K6:M6)</f>
        <v>705.5999999999999</v>
      </c>
      <c r="O6" s="38">
        <f>J6+N6</f>
        <v>2077.2999999999997</v>
      </c>
      <c r="P6" s="37">
        <v>5040</v>
      </c>
      <c r="Q6" s="37">
        <v>228616</v>
      </c>
      <c r="R6" s="53"/>
    </row>
    <row r="7" spans="1:18" ht="15.75" thickBot="1">
      <c r="A7" s="52"/>
      <c r="B7" s="46"/>
      <c r="C7" s="115"/>
      <c r="D7" s="115"/>
      <c r="E7" s="115"/>
      <c r="F7" s="115"/>
      <c r="G7" s="51"/>
      <c r="H7" s="114"/>
      <c r="I7" s="114"/>
      <c r="J7" s="50"/>
      <c r="K7" s="114"/>
      <c r="L7" s="113"/>
      <c r="M7" s="112"/>
      <c r="N7" s="29"/>
      <c r="O7" s="28"/>
      <c r="P7" s="27"/>
      <c r="Q7" s="26"/>
      <c r="R7" s="46"/>
    </row>
    <row r="8" spans="1:18" ht="15">
      <c r="A8" s="13" t="s">
        <v>9</v>
      </c>
      <c r="B8" s="13">
        <v>2</v>
      </c>
      <c r="C8" s="13">
        <v>870.8</v>
      </c>
      <c r="D8" s="13">
        <v>8.58</v>
      </c>
      <c r="E8" s="13">
        <v>5.85</v>
      </c>
      <c r="F8" s="13">
        <v>78.87</v>
      </c>
      <c r="G8" s="45">
        <f>E8+F8</f>
        <v>84.72</v>
      </c>
      <c r="H8" s="13">
        <v>520.52</v>
      </c>
      <c r="I8" s="13">
        <v>8.67</v>
      </c>
      <c r="J8" s="43">
        <f>C8+D8+G8+H8+I8</f>
        <v>1493.29</v>
      </c>
      <c r="K8" s="13">
        <v>109.36</v>
      </c>
      <c r="L8" s="13">
        <v>29.55</v>
      </c>
      <c r="M8" s="13">
        <v>577.22</v>
      </c>
      <c r="N8" s="43">
        <f>SUM(K8:M8)</f>
        <v>716.13</v>
      </c>
      <c r="O8" s="44">
        <f>J8+N8</f>
        <v>2209.42</v>
      </c>
      <c r="P8" s="60">
        <v>0</v>
      </c>
      <c r="Q8" s="13"/>
      <c r="R8" s="23">
        <v>2</v>
      </c>
    </row>
    <row r="9" spans="1:18" ht="15">
      <c r="A9" s="36" t="s">
        <v>8</v>
      </c>
      <c r="B9" s="36"/>
      <c r="C9" s="36">
        <v>0</v>
      </c>
      <c r="D9" s="36">
        <v>49.42</v>
      </c>
      <c r="E9" s="36">
        <v>112.71</v>
      </c>
      <c r="F9" s="36">
        <v>34.58</v>
      </c>
      <c r="G9" s="41">
        <f>E9+F9</f>
        <v>147.29</v>
      </c>
      <c r="H9" s="36">
        <v>260.26</v>
      </c>
      <c r="I9" s="36">
        <v>9.95</v>
      </c>
      <c r="J9" s="40">
        <f>C9+D9+G9+H9+I9</f>
        <v>466.91999999999996</v>
      </c>
      <c r="K9" s="36">
        <v>54.21</v>
      </c>
      <c r="L9" s="36">
        <v>0</v>
      </c>
      <c r="M9" s="13">
        <v>577.22</v>
      </c>
      <c r="N9" s="40">
        <f>SUM(K9:M9)</f>
        <v>631.4300000000001</v>
      </c>
      <c r="O9" s="42">
        <f>J9+N9</f>
        <v>1098.35</v>
      </c>
      <c r="P9" s="34">
        <v>0</v>
      </c>
      <c r="Q9" s="36"/>
      <c r="R9" s="25"/>
    </row>
    <row r="10" spans="1:18" ht="15.75" thickBot="1">
      <c r="A10" s="37" t="s">
        <v>7</v>
      </c>
      <c r="B10" s="37"/>
      <c r="C10" s="13">
        <v>870.8</v>
      </c>
      <c r="D10" s="13">
        <v>486.91</v>
      </c>
      <c r="E10" s="13">
        <v>620.15</v>
      </c>
      <c r="F10" s="13">
        <v>18.66</v>
      </c>
      <c r="G10" s="45">
        <f>E10+F10</f>
        <v>638.81</v>
      </c>
      <c r="H10" s="13">
        <v>260.26</v>
      </c>
      <c r="I10" s="13">
        <v>7.78</v>
      </c>
      <c r="J10" s="43">
        <f>C10+D10+G10+H10+I10</f>
        <v>2264.56</v>
      </c>
      <c r="K10" s="13">
        <v>54.24</v>
      </c>
      <c r="L10" s="13">
        <v>69.98</v>
      </c>
      <c r="M10" s="54">
        <v>577.22</v>
      </c>
      <c r="N10" s="39">
        <f>SUM(K10:M10)</f>
        <v>701.44</v>
      </c>
      <c r="O10" s="38">
        <f>J10+N10</f>
        <v>2966</v>
      </c>
      <c r="P10" s="106">
        <v>0</v>
      </c>
      <c r="Q10" s="37"/>
      <c r="R10" s="53"/>
    </row>
    <row r="11" spans="1:18" ht="15.75" thickBot="1">
      <c r="A11" s="52"/>
      <c r="B11" s="46"/>
      <c r="C11" s="46"/>
      <c r="D11" s="46"/>
      <c r="E11" s="46"/>
      <c r="F11" s="46"/>
      <c r="G11" s="51"/>
      <c r="H11" s="49"/>
      <c r="I11" s="49"/>
      <c r="J11" s="50"/>
      <c r="K11" s="49"/>
      <c r="L11" s="48"/>
      <c r="M11" s="47"/>
      <c r="N11" s="29"/>
      <c r="O11" s="28"/>
      <c r="P11" s="27"/>
      <c r="Q11" s="26"/>
      <c r="R11" s="46"/>
    </row>
    <row r="12" spans="1:18" ht="15">
      <c r="A12" s="13" t="s">
        <v>9</v>
      </c>
      <c r="B12" s="13">
        <v>3</v>
      </c>
      <c r="C12" s="13">
        <v>971.6</v>
      </c>
      <c r="D12" s="13">
        <v>172.26</v>
      </c>
      <c r="E12" s="13">
        <v>229.22</v>
      </c>
      <c r="F12" s="13">
        <v>88</v>
      </c>
      <c r="G12" s="45">
        <f>E12+F12</f>
        <v>317.22</v>
      </c>
      <c r="H12" s="13">
        <v>260.26</v>
      </c>
      <c r="I12" s="13">
        <v>9.67</v>
      </c>
      <c r="J12" s="43">
        <f>C12+D12+G12+H12+I12</f>
        <v>1731.0100000000002</v>
      </c>
      <c r="K12" s="13">
        <v>54.68</v>
      </c>
      <c r="L12" s="13">
        <v>32.97</v>
      </c>
      <c r="M12" s="13">
        <v>644.03</v>
      </c>
      <c r="N12" s="43">
        <f>SUM(K12:M12)</f>
        <v>731.68</v>
      </c>
      <c r="O12" s="44">
        <f>J12+N12</f>
        <v>2462.69</v>
      </c>
      <c r="P12" s="60">
        <v>7000</v>
      </c>
      <c r="Q12" s="13">
        <v>368176</v>
      </c>
      <c r="R12" s="23">
        <v>3</v>
      </c>
    </row>
    <row r="13" spans="1:18" ht="15">
      <c r="A13" s="36" t="s">
        <v>8</v>
      </c>
      <c r="B13" s="36"/>
      <c r="C13" s="36">
        <v>0</v>
      </c>
      <c r="D13" s="36">
        <v>246.62</v>
      </c>
      <c r="E13" s="36">
        <v>294.23</v>
      </c>
      <c r="F13" s="36">
        <v>38.59</v>
      </c>
      <c r="G13" s="41">
        <f>E13+F13</f>
        <v>332.82000000000005</v>
      </c>
      <c r="H13" s="36">
        <v>260.26</v>
      </c>
      <c r="I13" s="36">
        <v>11.1</v>
      </c>
      <c r="J13" s="40">
        <f>C13+D13+G13+H13+I13</f>
        <v>850.8000000000001</v>
      </c>
      <c r="K13" s="36">
        <v>54.21</v>
      </c>
      <c r="L13" s="36">
        <v>0</v>
      </c>
      <c r="M13" s="13">
        <v>644.03</v>
      </c>
      <c r="N13" s="40">
        <f>SUM(K13:M13)</f>
        <v>698.24</v>
      </c>
      <c r="O13" s="42">
        <f>J13+N13</f>
        <v>1549.04</v>
      </c>
      <c r="P13" s="34">
        <v>0</v>
      </c>
      <c r="Q13" s="36"/>
      <c r="R13" s="25"/>
    </row>
    <row r="14" spans="1:18" ht="15.75" thickBot="1">
      <c r="A14" s="37" t="s">
        <v>7</v>
      </c>
      <c r="B14" s="37"/>
      <c r="C14" s="13">
        <v>971.6</v>
      </c>
      <c r="D14" s="13">
        <v>198.88</v>
      </c>
      <c r="E14" s="13">
        <v>256.96</v>
      </c>
      <c r="F14" s="13">
        <v>20.82</v>
      </c>
      <c r="G14" s="45">
        <f>E14+F14</f>
        <v>277.78</v>
      </c>
      <c r="H14" s="13">
        <v>260.26</v>
      </c>
      <c r="I14" s="13">
        <v>8.68</v>
      </c>
      <c r="J14" s="16">
        <f>C14+D14+G14+H14+I14</f>
        <v>1717.2</v>
      </c>
      <c r="K14" s="13">
        <v>54.24</v>
      </c>
      <c r="L14" s="13">
        <v>78.08</v>
      </c>
      <c r="M14" s="13">
        <v>644.03</v>
      </c>
      <c r="N14" s="39">
        <f>SUM(K14:M14)</f>
        <v>776.3499999999999</v>
      </c>
      <c r="O14" s="38">
        <f>J14+N14</f>
        <v>2493.55</v>
      </c>
      <c r="P14" s="106">
        <v>4014.29</v>
      </c>
      <c r="Q14" s="37" t="s">
        <v>17</v>
      </c>
      <c r="R14" s="53"/>
    </row>
    <row r="15" spans="1:18" ht="15.75" thickBot="1">
      <c r="A15" s="72"/>
      <c r="B15" s="27"/>
      <c r="C15" s="46"/>
      <c r="D15" s="46"/>
      <c r="E15" s="46"/>
      <c r="F15" s="46"/>
      <c r="G15" s="111"/>
      <c r="H15" s="49"/>
      <c r="I15" s="48"/>
      <c r="J15" s="71"/>
      <c r="K15" s="67"/>
      <c r="L15" s="49"/>
      <c r="M15" s="48"/>
      <c r="N15" s="62"/>
      <c r="O15" s="28"/>
      <c r="P15" s="27"/>
      <c r="Q15" s="26"/>
      <c r="R15" s="46"/>
    </row>
    <row r="16" spans="1:18" ht="15">
      <c r="A16" s="36" t="s">
        <v>9</v>
      </c>
      <c r="B16" s="13">
        <v>4</v>
      </c>
      <c r="C16" s="13">
        <v>1285.2</v>
      </c>
      <c r="D16" s="13">
        <v>90.71</v>
      </c>
      <c r="E16" s="13">
        <v>225.26</v>
      </c>
      <c r="F16" s="13">
        <v>116.4</v>
      </c>
      <c r="G16" s="41">
        <f>E16+F16</f>
        <v>341.65999999999997</v>
      </c>
      <c r="H16" s="13">
        <v>260.26</v>
      </c>
      <c r="I16" s="13">
        <v>12.8</v>
      </c>
      <c r="J16" s="43">
        <f>C16+D16+G16+H16+I16</f>
        <v>1990.63</v>
      </c>
      <c r="K16" s="13">
        <v>54.68</v>
      </c>
      <c r="L16" s="13">
        <v>43.61</v>
      </c>
      <c r="M16" s="13">
        <v>851.9</v>
      </c>
      <c r="N16" s="43">
        <f>SUM(K16:M16)</f>
        <v>950.1899999999999</v>
      </c>
      <c r="O16" s="44">
        <f>J16+N16</f>
        <v>2940.82</v>
      </c>
      <c r="P16" s="60">
        <v>0</v>
      </c>
      <c r="Q16" s="13"/>
      <c r="R16" s="23">
        <v>4</v>
      </c>
    </row>
    <row r="17" spans="1:18" ht="15">
      <c r="A17" s="36" t="s">
        <v>8</v>
      </c>
      <c r="B17" s="36"/>
      <c r="C17" s="36">
        <v>0</v>
      </c>
      <c r="D17" s="36">
        <v>98.54</v>
      </c>
      <c r="E17" s="36">
        <v>230.6</v>
      </c>
      <c r="F17" s="36">
        <v>51.04</v>
      </c>
      <c r="G17" s="41">
        <f>E17+F17</f>
        <v>281.64</v>
      </c>
      <c r="H17" s="36">
        <v>260.26</v>
      </c>
      <c r="I17" s="36">
        <v>14.69</v>
      </c>
      <c r="J17" s="40">
        <f>C17+D17+G17+H17+I17</f>
        <v>655.1300000000001</v>
      </c>
      <c r="K17" s="36">
        <v>54.21</v>
      </c>
      <c r="L17" s="36">
        <v>0</v>
      </c>
      <c r="M17" s="13">
        <v>851.9</v>
      </c>
      <c r="N17" s="40">
        <f>SUM(K17:M17)</f>
        <v>906.11</v>
      </c>
      <c r="O17" s="42">
        <f>J17+N17</f>
        <v>1561.2400000000002</v>
      </c>
      <c r="P17" s="34">
        <v>8432.77</v>
      </c>
      <c r="Q17" s="36" t="s">
        <v>16</v>
      </c>
      <c r="R17" s="25"/>
    </row>
    <row r="18" spans="1:18" ht="15.75" thickBot="1">
      <c r="A18" s="37" t="s">
        <v>7</v>
      </c>
      <c r="B18" s="37"/>
      <c r="C18" s="13">
        <v>1285.2</v>
      </c>
      <c r="D18" s="13">
        <v>108.46</v>
      </c>
      <c r="E18" s="13">
        <v>225.26</v>
      </c>
      <c r="F18" s="13">
        <v>27.54</v>
      </c>
      <c r="G18" s="35">
        <f>E18+F18</f>
        <v>252.79999999999998</v>
      </c>
      <c r="H18" s="60">
        <v>260.26</v>
      </c>
      <c r="I18" s="60">
        <v>11.48</v>
      </c>
      <c r="J18" s="33">
        <f>C18+D18+G18+H18+I18</f>
        <v>1918.2</v>
      </c>
      <c r="K18" s="60">
        <v>54.24</v>
      </c>
      <c r="L18" s="60">
        <v>103.28</v>
      </c>
      <c r="M18" s="60">
        <v>851.9</v>
      </c>
      <c r="N18" s="110">
        <f>SUM(K18:M18)</f>
        <v>1009.42</v>
      </c>
      <c r="O18" s="38">
        <f>J18+N18</f>
        <v>2927.62</v>
      </c>
      <c r="P18" s="106">
        <v>0</v>
      </c>
      <c r="Q18" s="37"/>
      <c r="R18" s="53"/>
    </row>
    <row r="19" spans="1:18" ht="15.75" thickBot="1">
      <c r="A19" s="52"/>
      <c r="B19" s="46"/>
      <c r="C19" s="46"/>
      <c r="D19" s="46"/>
      <c r="E19" s="46"/>
      <c r="F19" s="46"/>
      <c r="G19" s="51"/>
      <c r="H19" s="49"/>
      <c r="I19" s="49"/>
      <c r="J19" s="50"/>
      <c r="K19" s="49"/>
      <c r="L19" s="48"/>
      <c r="M19" s="85"/>
      <c r="N19" s="109"/>
      <c r="O19" s="108"/>
      <c r="P19" s="27"/>
      <c r="Q19" s="26"/>
      <c r="R19" s="46"/>
    </row>
    <row r="20" spans="1:18" ht="15">
      <c r="A20" s="13" t="s">
        <v>9</v>
      </c>
      <c r="B20" s="13">
        <v>5</v>
      </c>
      <c r="C20" s="13">
        <v>868</v>
      </c>
      <c r="D20" s="13">
        <v>189.09</v>
      </c>
      <c r="E20" s="13">
        <v>321.69</v>
      </c>
      <c r="F20" s="13">
        <v>78.62</v>
      </c>
      <c r="G20" s="45">
        <f>E20+F20</f>
        <v>400.31</v>
      </c>
      <c r="H20" s="13">
        <v>0</v>
      </c>
      <c r="I20" s="13">
        <v>8.67</v>
      </c>
      <c r="J20" s="43">
        <f>C20+D20+G20+H20+I20</f>
        <v>1466.07</v>
      </c>
      <c r="K20" s="13">
        <v>54.68</v>
      </c>
      <c r="L20" s="13">
        <v>29.45</v>
      </c>
      <c r="M20" s="13">
        <v>575.36</v>
      </c>
      <c r="N20" s="43">
        <f>SUM(K20:M20)</f>
        <v>659.49</v>
      </c>
      <c r="O20" s="44">
        <f>J20+N20</f>
        <v>2125.56</v>
      </c>
      <c r="P20" s="60">
        <v>0</v>
      </c>
      <c r="Q20" s="13"/>
      <c r="R20" s="23">
        <v>5</v>
      </c>
    </row>
    <row r="21" spans="1:18" ht="15">
      <c r="A21" s="36" t="s">
        <v>8</v>
      </c>
      <c r="B21" s="36"/>
      <c r="C21" s="36">
        <v>0</v>
      </c>
      <c r="D21" s="36">
        <v>189.09</v>
      </c>
      <c r="E21" s="36">
        <v>321.69</v>
      </c>
      <c r="F21" s="36">
        <v>34.47</v>
      </c>
      <c r="G21" s="41">
        <f>E21+F21</f>
        <v>356.15999999999997</v>
      </c>
      <c r="H21" s="36">
        <v>8.74</v>
      </c>
      <c r="I21" s="36">
        <v>9.92</v>
      </c>
      <c r="J21" s="40">
        <f>C21+D21+G21+H21+I21</f>
        <v>563.91</v>
      </c>
      <c r="K21" s="36">
        <v>54.21</v>
      </c>
      <c r="L21" s="36">
        <v>0</v>
      </c>
      <c r="M21" s="13">
        <v>575.36</v>
      </c>
      <c r="N21" s="40">
        <f>SUM(K21:M21)</f>
        <v>629.57</v>
      </c>
      <c r="O21" s="42">
        <f>J21+N21</f>
        <v>1193.48</v>
      </c>
      <c r="P21" s="34">
        <v>0</v>
      </c>
      <c r="Q21" s="36"/>
      <c r="R21" s="25"/>
    </row>
    <row r="22" spans="1:18" ht="15.75" thickBot="1">
      <c r="A22" s="37" t="s">
        <v>7</v>
      </c>
      <c r="B22" s="37"/>
      <c r="C22" s="13">
        <v>868</v>
      </c>
      <c r="D22" s="13">
        <v>189.09</v>
      </c>
      <c r="E22" s="13">
        <v>321.69</v>
      </c>
      <c r="F22" s="13">
        <v>18.6</v>
      </c>
      <c r="G22" s="61">
        <f>E22+F22</f>
        <v>340.29</v>
      </c>
      <c r="H22" s="60">
        <v>0</v>
      </c>
      <c r="I22" s="60">
        <v>7.75</v>
      </c>
      <c r="J22" s="59">
        <f>C22+D22+G22+H22+I22</f>
        <v>1405.1299999999999</v>
      </c>
      <c r="K22" s="60">
        <v>54.24</v>
      </c>
      <c r="L22" s="60">
        <v>69.75</v>
      </c>
      <c r="M22" s="60">
        <v>575.36</v>
      </c>
      <c r="N22" s="110">
        <f>SUM(K22:M22)</f>
        <v>699.35</v>
      </c>
      <c r="O22" s="38">
        <f>J22+N22</f>
        <v>2104.48</v>
      </c>
      <c r="P22" s="106">
        <v>4250</v>
      </c>
      <c r="Q22" s="37">
        <v>112476</v>
      </c>
      <c r="R22" s="53"/>
    </row>
    <row r="23" spans="1:18" ht="15.75" thickBot="1">
      <c r="A23" s="52"/>
      <c r="B23" s="46"/>
      <c r="C23" s="46"/>
      <c r="D23" s="46"/>
      <c r="E23" s="46"/>
      <c r="F23" s="46"/>
      <c r="G23" s="51"/>
      <c r="H23" s="49"/>
      <c r="I23" s="49"/>
      <c r="J23" s="50"/>
      <c r="K23" s="49"/>
      <c r="L23" s="49"/>
      <c r="M23" s="48"/>
      <c r="N23" s="109"/>
      <c r="O23" s="108"/>
      <c r="P23" s="27"/>
      <c r="Q23" s="26"/>
      <c r="R23" s="46"/>
    </row>
    <row r="24" spans="1:18" ht="15">
      <c r="A24" s="13" t="s">
        <v>9</v>
      </c>
      <c r="B24" s="13">
        <v>6</v>
      </c>
      <c r="C24" s="13">
        <v>873.6</v>
      </c>
      <c r="D24" s="13">
        <v>125.57</v>
      </c>
      <c r="E24" s="13">
        <v>210.88</v>
      </c>
      <c r="F24" s="13">
        <v>79.12</v>
      </c>
      <c r="G24" s="45">
        <f>E24+F24</f>
        <v>290</v>
      </c>
      <c r="H24" s="13">
        <v>260.26</v>
      </c>
      <c r="I24" s="13">
        <v>8.7</v>
      </c>
      <c r="J24" s="43">
        <f>C24+D24+G24+H24+I24</f>
        <v>1558.13</v>
      </c>
      <c r="K24" s="13">
        <v>54.68</v>
      </c>
      <c r="L24" s="13">
        <v>29.64</v>
      </c>
      <c r="M24" s="13">
        <v>579.07</v>
      </c>
      <c r="N24" s="43">
        <f>SUM(K24:M24)</f>
        <v>663.3900000000001</v>
      </c>
      <c r="O24" s="44">
        <f>J24+N24</f>
        <v>2221.5200000000004</v>
      </c>
      <c r="P24" s="60">
        <v>2500</v>
      </c>
      <c r="Q24" s="13">
        <v>99445</v>
      </c>
      <c r="R24" s="23">
        <v>6</v>
      </c>
    </row>
    <row r="25" spans="1:18" ht="15">
      <c r="A25" s="36" t="s">
        <v>8</v>
      </c>
      <c r="B25" s="36"/>
      <c r="C25" s="36">
        <v>0</v>
      </c>
      <c r="D25" s="36">
        <v>128.18</v>
      </c>
      <c r="E25" s="36">
        <v>225.38</v>
      </c>
      <c r="F25" s="36">
        <v>34.69</v>
      </c>
      <c r="G25" s="41">
        <f>E25+F25</f>
        <v>260.07</v>
      </c>
      <c r="H25" s="36">
        <v>520.52</v>
      </c>
      <c r="I25" s="36">
        <v>9.98</v>
      </c>
      <c r="J25" s="40">
        <f>C25+D25+G25+H25+I25</f>
        <v>918.75</v>
      </c>
      <c r="K25" s="36">
        <v>108.42</v>
      </c>
      <c r="L25" s="36">
        <v>0</v>
      </c>
      <c r="M25" s="13">
        <v>579.07</v>
      </c>
      <c r="N25" s="40">
        <f>SUM(K25:M25)</f>
        <v>687.49</v>
      </c>
      <c r="O25" s="42">
        <f>J25+N25</f>
        <v>1606.24</v>
      </c>
      <c r="P25" s="34">
        <v>2060</v>
      </c>
      <c r="Q25" s="36">
        <v>487909</v>
      </c>
      <c r="R25" s="25"/>
    </row>
    <row r="26" spans="1:18" ht="15.75" thickBot="1">
      <c r="A26" s="37" t="s">
        <v>7</v>
      </c>
      <c r="B26" s="37"/>
      <c r="C26" s="13">
        <v>873.6</v>
      </c>
      <c r="D26" s="13">
        <v>87</v>
      </c>
      <c r="E26" s="13">
        <v>159.19</v>
      </c>
      <c r="F26" s="13">
        <v>18.72</v>
      </c>
      <c r="G26" s="45">
        <f>E26+F26</f>
        <v>177.91</v>
      </c>
      <c r="H26" s="13">
        <v>520.52</v>
      </c>
      <c r="I26" s="13">
        <v>7.8</v>
      </c>
      <c r="J26" s="43">
        <f>C26+D26+G26+H26+I26</f>
        <v>1666.83</v>
      </c>
      <c r="K26" s="13">
        <v>108.48</v>
      </c>
      <c r="L26" s="13">
        <v>70.2</v>
      </c>
      <c r="M26" s="54">
        <v>579.07</v>
      </c>
      <c r="N26" s="39">
        <f>SUM(K26:M26)</f>
        <v>757.75</v>
      </c>
      <c r="O26" s="38">
        <f>J26+N26</f>
        <v>2424.58</v>
      </c>
      <c r="P26" s="106">
        <v>1950</v>
      </c>
      <c r="Q26" s="37">
        <v>86949</v>
      </c>
      <c r="R26" s="53"/>
    </row>
    <row r="27" spans="1:18" ht="15.75" thickBot="1">
      <c r="A27" s="52"/>
      <c r="B27" s="46"/>
      <c r="C27" s="46"/>
      <c r="D27" s="46"/>
      <c r="E27" s="46"/>
      <c r="F27" s="46"/>
      <c r="G27" s="51"/>
      <c r="H27" s="49"/>
      <c r="I27" s="49"/>
      <c r="J27" s="50"/>
      <c r="K27" s="49"/>
      <c r="L27" s="48"/>
      <c r="M27" s="47"/>
      <c r="N27" s="29"/>
      <c r="O27" s="28"/>
      <c r="P27" s="27"/>
      <c r="Q27" s="26"/>
      <c r="R27" s="46"/>
    </row>
    <row r="28" spans="1:18" ht="15">
      <c r="A28" s="13" t="s">
        <v>9</v>
      </c>
      <c r="B28" s="13">
        <v>7</v>
      </c>
      <c r="C28" s="13">
        <v>968.8</v>
      </c>
      <c r="D28" s="13">
        <v>131.02</v>
      </c>
      <c r="E28" s="13">
        <v>224.16</v>
      </c>
      <c r="F28" s="13">
        <v>87.75</v>
      </c>
      <c r="G28" s="45">
        <f>E28+F28</f>
        <v>311.90999999999997</v>
      </c>
      <c r="H28" s="13">
        <v>260.26</v>
      </c>
      <c r="I28" s="13">
        <v>9.65</v>
      </c>
      <c r="J28" s="43">
        <f>C28+D28+G28+H28+I28</f>
        <v>1681.64</v>
      </c>
      <c r="K28" s="13">
        <v>54.68</v>
      </c>
      <c r="L28" s="13">
        <v>32.87</v>
      </c>
      <c r="M28" s="13">
        <v>642.18</v>
      </c>
      <c r="N28" s="43">
        <f>SUM(K28:M28)</f>
        <v>729.7299999999999</v>
      </c>
      <c r="O28" s="44">
        <f>J28+N28</f>
        <v>2411.37</v>
      </c>
      <c r="P28" s="60">
        <v>0</v>
      </c>
      <c r="Q28" s="13"/>
      <c r="R28" s="23">
        <v>7</v>
      </c>
    </row>
    <row r="29" spans="1:18" ht="15">
      <c r="A29" s="36" t="s">
        <v>8</v>
      </c>
      <c r="B29" s="36"/>
      <c r="C29" s="36">
        <v>0</v>
      </c>
      <c r="D29" s="36">
        <v>316.62</v>
      </c>
      <c r="E29" s="36">
        <v>525.26</v>
      </c>
      <c r="F29" s="36">
        <v>38.48</v>
      </c>
      <c r="G29" s="41">
        <f>E29+F29</f>
        <v>563.74</v>
      </c>
      <c r="H29" s="36">
        <v>260.26</v>
      </c>
      <c r="I29" s="36">
        <v>11.07</v>
      </c>
      <c r="J29" s="40">
        <f>C29+D29+G29+H29+I29</f>
        <v>1151.6899999999998</v>
      </c>
      <c r="K29" s="36">
        <v>54.21</v>
      </c>
      <c r="L29" s="36">
        <v>0</v>
      </c>
      <c r="M29" s="13">
        <v>642.18</v>
      </c>
      <c r="N29" s="40">
        <f>SUM(K29:M29)</f>
        <v>696.39</v>
      </c>
      <c r="O29" s="42">
        <f>J29+N29</f>
        <v>1848.08</v>
      </c>
      <c r="P29" s="34">
        <v>1900</v>
      </c>
      <c r="Q29" s="36">
        <v>275269</v>
      </c>
      <c r="R29" s="25"/>
    </row>
    <row r="30" spans="1:18" ht="15.75" thickBot="1">
      <c r="A30" s="37" t="s">
        <v>7</v>
      </c>
      <c r="B30" s="37"/>
      <c r="C30" s="13">
        <v>968.8</v>
      </c>
      <c r="D30" s="13">
        <v>349.22</v>
      </c>
      <c r="E30" s="13">
        <v>592.17</v>
      </c>
      <c r="F30" s="13">
        <v>20.76</v>
      </c>
      <c r="G30" s="45">
        <f>E30+F30</f>
        <v>612.93</v>
      </c>
      <c r="H30" s="13">
        <v>260.26</v>
      </c>
      <c r="I30" s="13">
        <v>8.65</v>
      </c>
      <c r="J30" s="43">
        <f>C30+D30+G30+H30+I30</f>
        <v>2199.86</v>
      </c>
      <c r="K30" s="13">
        <v>54.24</v>
      </c>
      <c r="L30" s="13">
        <v>77.85</v>
      </c>
      <c r="M30" s="13">
        <v>642.18</v>
      </c>
      <c r="N30" s="39">
        <f>SUM(K30:M30)</f>
        <v>774.27</v>
      </c>
      <c r="O30" s="38">
        <f>J30+N30</f>
        <v>2974.13</v>
      </c>
      <c r="P30" s="106">
        <v>1850</v>
      </c>
      <c r="Q30" s="37">
        <v>942220</v>
      </c>
      <c r="R30" s="53"/>
    </row>
    <row r="31" spans="1:18" ht="15.75" thickBot="1">
      <c r="A31" s="52"/>
      <c r="B31" s="46"/>
      <c r="C31" s="46"/>
      <c r="D31" s="46"/>
      <c r="E31" s="46"/>
      <c r="F31" s="46"/>
      <c r="G31" s="51"/>
      <c r="H31" s="49"/>
      <c r="I31" s="49"/>
      <c r="J31" s="50"/>
      <c r="K31" s="49"/>
      <c r="L31" s="49"/>
      <c r="M31" s="48"/>
      <c r="N31" s="62"/>
      <c r="O31" s="28"/>
      <c r="P31" s="27"/>
      <c r="Q31" s="26"/>
      <c r="R31" s="46"/>
    </row>
    <row r="32" spans="1:18" ht="15">
      <c r="A32" s="13" t="s">
        <v>9</v>
      </c>
      <c r="B32" s="13">
        <v>8</v>
      </c>
      <c r="C32" s="13">
        <v>1285.2</v>
      </c>
      <c r="D32" s="13">
        <v>34.86</v>
      </c>
      <c r="E32" s="13">
        <v>89.87</v>
      </c>
      <c r="F32" s="13">
        <v>116.4</v>
      </c>
      <c r="G32" s="45">
        <f>E32+F32</f>
        <v>206.27</v>
      </c>
      <c r="H32" s="13">
        <v>260.26</v>
      </c>
      <c r="I32" s="13">
        <v>12.8</v>
      </c>
      <c r="J32" s="43">
        <f>C32+D32+G32+H32+I32</f>
        <v>1799.3899999999999</v>
      </c>
      <c r="K32" s="13">
        <v>54.68</v>
      </c>
      <c r="L32" s="13">
        <v>43.61</v>
      </c>
      <c r="M32" s="13">
        <v>851.9</v>
      </c>
      <c r="N32" s="43">
        <f>SUM(K32:M32)</f>
        <v>950.1899999999999</v>
      </c>
      <c r="O32" s="44">
        <f>J32+N32</f>
        <v>2749.58</v>
      </c>
      <c r="P32" s="60">
        <v>5000</v>
      </c>
      <c r="Q32" s="13">
        <v>283006</v>
      </c>
      <c r="R32" s="23">
        <v>8</v>
      </c>
    </row>
    <row r="33" spans="1:18" ht="15">
      <c r="A33" s="36" t="s">
        <v>8</v>
      </c>
      <c r="B33" s="36"/>
      <c r="C33" s="36">
        <v>0</v>
      </c>
      <c r="D33" s="36">
        <v>12.7</v>
      </c>
      <c r="E33" s="36">
        <v>27.9</v>
      </c>
      <c r="F33" s="36">
        <v>51.04</v>
      </c>
      <c r="G33" s="41">
        <f>E33+F33</f>
        <v>78.94</v>
      </c>
      <c r="H33" s="36">
        <v>260.26</v>
      </c>
      <c r="I33" s="36">
        <v>14.69</v>
      </c>
      <c r="J33" s="40">
        <f>C33+D33+G33+H33+I33</f>
        <v>366.59</v>
      </c>
      <c r="K33" s="36">
        <v>54.21</v>
      </c>
      <c r="L33" s="36">
        <v>0</v>
      </c>
      <c r="M33" s="13">
        <v>851.9</v>
      </c>
      <c r="N33" s="40">
        <f>SUM(K33:M33)</f>
        <v>906.11</v>
      </c>
      <c r="O33" s="42">
        <f>J33+N33</f>
        <v>1272.7</v>
      </c>
      <c r="P33" s="34">
        <v>0</v>
      </c>
      <c r="Q33" s="36"/>
      <c r="R33" s="25"/>
    </row>
    <row r="34" spans="1:18" ht="15.75" thickBot="1">
      <c r="A34" s="37" t="s">
        <v>7</v>
      </c>
      <c r="B34" s="37"/>
      <c r="C34" s="13">
        <v>1285.2</v>
      </c>
      <c r="D34" s="13">
        <v>93.03</v>
      </c>
      <c r="E34" s="13">
        <v>193.61</v>
      </c>
      <c r="F34" s="13">
        <v>27.54</v>
      </c>
      <c r="G34" s="45">
        <f>E34+F34</f>
        <v>221.15</v>
      </c>
      <c r="H34" s="13">
        <v>260.26</v>
      </c>
      <c r="I34" s="13">
        <v>11.48</v>
      </c>
      <c r="J34" s="43">
        <f>C34+D34+G34+H34+I34</f>
        <v>1871.1200000000001</v>
      </c>
      <c r="K34" s="13">
        <v>54.24</v>
      </c>
      <c r="L34" s="13">
        <v>103.28</v>
      </c>
      <c r="M34" s="54">
        <v>851.9</v>
      </c>
      <c r="N34" s="39">
        <f>SUM(K34:M34)</f>
        <v>1009.42</v>
      </c>
      <c r="O34" s="38">
        <f>J34+N34</f>
        <v>2880.54</v>
      </c>
      <c r="P34" s="106">
        <v>0</v>
      </c>
      <c r="Q34" s="37"/>
      <c r="R34" s="53"/>
    </row>
    <row r="35" spans="1:18" ht="15.75" thickBot="1">
      <c r="A35" s="52"/>
      <c r="B35" s="46"/>
      <c r="C35" s="46"/>
      <c r="D35" s="46"/>
      <c r="E35" s="46"/>
      <c r="F35" s="46"/>
      <c r="G35" s="51"/>
      <c r="H35" s="49"/>
      <c r="I35" s="49"/>
      <c r="J35" s="50"/>
      <c r="K35" s="49"/>
      <c r="L35" s="48"/>
      <c r="M35" s="47"/>
      <c r="N35" s="29"/>
      <c r="O35" s="28"/>
      <c r="P35" s="27"/>
      <c r="Q35" s="26"/>
      <c r="R35" s="46"/>
    </row>
    <row r="36" spans="1:18" ht="15">
      <c r="A36" s="13" t="s">
        <v>9</v>
      </c>
      <c r="B36" s="13">
        <v>9</v>
      </c>
      <c r="C36" s="13">
        <v>870.8</v>
      </c>
      <c r="D36" s="13">
        <v>19.26</v>
      </c>
      <c r="E36" s="13">
        <v>30.87</v>
      </c>
      <c r="F36" s="13">
        <v>78.87</v>
      </c>
      <c r="G36" s="45">
        <f>E36+F36</f>
        <v>109.74000000000001</v>
      </c>
      <c r="H36" s="58">
        <v>0</v>
      </c>
      <c r="I36" s="13">
        <v>8.67</v>
      </c>
      <c r="J36" s="43">
        <f>C36+D36+G36+H36+I36</f>
        <v>1008.4699999999999</v>
      </c>
      <c r="K36" s="13">
        <v>54.68</v>
      </c>
      <c r="L36" s="13">
        <v>29.55</v>
      </c>
      <c r="M36" s="13">
        <v>577.22</v>
      </c>
      <c r="N36" s="43">
        <f>SUM(K36:M36)</f>
        <v>661.45</v>
      </c>
      <c r="O36" s="44">
        <f>J36+N36</f>
        <v>1669.92</v>
      </c>
      <c r="P36" s="60">
        <v>2000</v>
      </c>
      <c r="Q36" s="13">
        <v>413744</v>
      </c>
      <c r="R36" s="23">
        <v>9</v>
      </c>
    </row>
    <row r="37" spans="1:18" ht="15">
      <c r="A37" s="36" t="s">
        <v>8</v>
      </c>
      <c r="B37" s="36"/>
      <c r="C37" s="36">
        <v>0</v>
      </c>
      <c r="D37" s="36">
        <v>35.26</v>
      </c>
      <c r="E37" s="36">
        <v>41.77</v>
      </c>
      <c r="F37" s="36">
        <v>34.58</v>
      </c>
      <c r="G37" s="41">
        <f>E37+F37</f>
        <v>76.35</v>
      </c>
      <c r="H37" s="57">
        <v>0</v>
      </c>
      <c r="I37" s="36">
        <v>9.95</v>
      </c>
      <c r="J37" s="40">
        <f>C37+D37+G37+H37+I37</f>
        <v>121.55999999999999</v>
      </c>
      <c r="K37" s="36">
        <v>54.21</v>
      </c>
      <c r="L37" s="36">
        <v>0</v>
      </c>
      <c r="M37" s="13">
        <v>577.22</v>
      </c>
      <c r="N37" s="40">
        <f>SUM(K37:M37)</f>
        <v>631.4300000000001</v>
      </c>
      <c r="O37" s="42">
        <f>J37+N37</f>
        <v>752.99</v>
      </c>
      <c r="P37" s="34">
        <v>0</v>
      </c>
      <c r="Q37" s="36"/>
      <c r="R37" s="25"/>
    </row>
    <row r="38" spans="1:18" ht="15.75" thickBot="1">
      <c r="A38" s="37" t="s">
        <v>7</v>
      </c>
      <c r="B38" s="37"/>
      <c r="C38" s="13">
        <v>870.8</v>
      </c>
      <c r="D38" s="13">
        <v>46.23</v>
      </c>
      <c r="E38" s="13">
        <v>42.44</v>
      </c>
      <c r="F38" s="13">
        <v>18.66</v>
      </c>
      <c r="G38" s="45">
        <f>E38+F38</f>
        <v>61.099999999999994</v>
      </c>
      <c r="H38" s="58">
        <v>0</v>
      </c>
      <c r="I38" s="13">
        <v>7.78</v>
      </c>
      <c r="J38" s="43">
        <f>C38+D38+G38+H38+I38</f>
        <v>985.91</v>
      </c>
      <c r="K38" s="13">
        <v>54.24</v>
      </c>
      <c r="L38" s="13">
        <v>69.98</v>
      </c>
      <c r="M38" s="54">
        <v>577.22</v>
      </c>
      <c r="N38" s="39">
        <f>SUM(K38:M38)</f>
        <v>701.44</v>
      </c>
      <c r="O38" s="38">
        <f>J38+N38</f>
        <v>1687.35</v>
      </c>
      <c r="P38" s="106">
        <v>2000</v>
      </c>
      <c r="Q38" s="37">
        <v>26295</v>
      </c>
      <c r="R38" s="53"/>
    </row>
    <row r="39" spans="1:18" ht="15.75" thickBot="1">
      <c r="A39" s="52"/>
      <c r="B39" s="46"/>
      <c r="C39" s="46"/>
      <c r="D39" s="46"/>
      <c r="E39" s="46"/>
      <c r="F39" s="46"/>
      <c r="G39" s="51"/>
      <c r="H39" s="49"/>
      <c r="I39" s="49"/>
      <c r="J39" s="50"/>
      <c r="K39" s="49"/>
      <c r="L39" s="48"/>
      <c r="M39" s="47"/>
      <c r="N39" s="29"/>
      <c r="O39" s="28"/>
      <c r="P39" s="27"/>
      <c r="Q39" s="26"/>
      <c r="R39" s="46"/>
    </row>
    <row r="40" spans="1:18" ht="15">
      <c r="A40" s="13" t="s">
        <v>9</v>
      </c>
      <c r="B40" s="13">
        <v>10</v>
      </c>
      <c r="C40" s="13">
        <v>873.6</v>
      </c>
      <c r="D40" s="13">
        <v>97.56</v>
      </c>
      <c r="E40" s="13">
        <v>97.69</v>
      </c>
      <c r="F40" s="13">
        <v>79.12</v>
      </c>
      <c r="G40" s="45">
        <f>E40+F40</f>
        <v>176.81</v>
      </c>
      <c r="H40" s="13">
        <v>520.52</v>
      </c>
      <c r="I40" s="13">
        <v>8.7</v>
      </c>
      <c r="J40" s="43">
        <f>C40+D40+G40+H40+I40</f>
        <v>1677.19</v>
      </c>
      <c r="K40" s="13">
        <v>109.36</v>
      </c>
      <c r="L40" s="13">
        <v>29.64</v>
      </c>
      <c r="M40" s="13">
        <v>579.07</v>
      </c>
      <c r="N40" s="43">
        <f>SUM(K40:M40)</f>
        <v>718.07</v>
      </c>
      <c r="O40" s="44">
        <f>J40+N40</f>
        <v>2395.26</v>
      </c>
      <c r="P40" s="60">
        <v>2600</v>
      </c>
      <c r="Q40" s="13">
        <v>328720</v>
      </c>
      <c r="R40" s="23">
        <v>10</v>
      </c>
    </row>
    <row r="41" spans="1:18" ht="15">
      <c r="A41" s="36" t="s">
        <v>8</v>
      </c>
      <c r="B41" s="36"/>
      <c r="C41" s="36">
        <v>0</v>
      </c>
      <c r="D41" s="36">
        <v>82.88</v>
      </c>
      <c r="E41" s="36">
        <v>98.88</v>
      </c>
      <c r="F41" s="36">
        <v>34.69</v>
      </c>
      <c r="G41" s="41">
        <f>E41+F41</f>
        <v>133.57</v>
      </c>
      <c r="H41" s="36">
        <v>520.52</v>
      </c>
      <c r="I41" s="36">
        <v>9.98</v>
      </c>
      <c r="J41" s="40">
        <f>C41+D41+G41+H41+I41</f>
        <v>746.95</v>
      </c>
      <c r="K41" s="36">
        <v>108.42</v>
      </c>
      <c r="L41" s="36">
        <v>0</v>
      </c>
      <c r="M41" s="13">
        <v>579.07</v>
      </c>
      <c r="N41" s="40">
        <f>SUM(K41:M41)</f>
        <v>687.49</v>
      </c>
      <c r="O41" s="42">
        <f>J41+N41</f>
        <v>1434.44</v>
      </c>
      <c r="P41" s="34">
        <v>2500</v>
      </c>
      <c r="Q41" s="36">
        <v>246485</v>
      </c>
      <c r="R41" s="25"/>
    </row>
    <row r="42" spans="1:18" ht="15.75" thickBot="1">
      <c r="A42" s="37" t="s">
        <v>7</v>
      </c>
      <c r="B42" s="37"/>
      <c r="C42" s="13">
        <v>873.6</v>
      </c>
      <c r="D42" s="13">
        <v>76.21</v>
      </c>
      <c r="E42" s="13">
        <v>100.97</v>
      </c>
      <c r="F42" s="13">
        <v>18.72</v>
      </c>
      <c r="G42" s="45">
        <f>E42+F42</f>
        <v>119.69</v>
      </c>
      <c r="H42" s="13">
        <v>520.52</v>
      </c>
      <c r="I42" s="13">
        <v>7.8</v>
      </c>
      <c r="J42" s="43">
        <f>C42+D42+G42+H42+I42</f>
        <v>1597.82</v>
      </c>
      <c r="K42" s="13">
        <v>108.48</v>
      </c>
      <c r="L42" s="13">
        <v>70.2</v>
      </c>
      <c r="M42" s="54">
        <v>579.07</v>
      </c>
      <c r="N42" s="39">
        <f>SUM(K42:M42)</f>
        <v>757.75</v>
      </c>
      <c r="O42" s="38">
        <f>J42+N42</f>
        <v>2355.5699999999997</v>
      </c>
      <c r="P42" s="106">
        <v>2000</v>
      </c>
      <c r="Q42" s="37">
        <v>926724</v>
      </c>
      <c r="R42" s="53"/>
    </row>
    <row r="43" spans="1:18" ht="15.75" thickBot="1">
      <c r="A43" s="52"/>
      <c r="B43" s="46"/>
      <c r="C43" s="46"/>
      <c r="D43" s="46"/>
      <c r="E43" s="46"/>
      <c r="F43" s="46"/>
      <c r="G43" s="51"/>
      <c r="H43" s="49"/>
      <c r="I43" s="49"/>
      <c r="J43" s="50"/>
      <c r="K43" s="49"/>
      <c r="L43" s="48"/>
      <c r="M43" s="47"/>
      <c r="N43" s="29"/>
      <c r="O43" s="28"/>
      <c r="P43" s="27"/>
      <c r="Q43" s="26"/>
      <c r="R43" s="46"/>
    </row>
    <row r="44" spans="1:18" ht="15">
      <c r="A44" s="13" t="s">
        <v>9</v>
      </c>
      <c r="B44" s="13">
        <v>11</v>
      </c>
      <c r="C44" s="13">
        <v>977.2</v>
      </c>
      <c r="D44" s="13">
        <v>113.39</v>
      </c>
      <c r="E44" s="13">
        <v>196.93</v>
      </c>
      <c r="F44" s="13">
        <v>88.51</v>
      </c>
      <c r="G44" s="45">
        <f>E44+F44</f>
        <v>285.44</v>
      </c>
      <c r="H44" s="13">
        <v>210.56</v>
      </c>
      <c r="I44" s="13">
        <v>9.73</v>
      </c>
      <c r="J44" s="43">
        <f>C44+D44+G44+H44+I44</f>
        <v>1596.3200000000002</v>
      </c>
      <c r="K44" s="13">
        <v>54.68</v>
      </c>
      <c r="L44" s="13">
        <v>33.16</v>
      </c>
      <c r="M44" s="13">
        <v>647.74</v>
      </c>
      <c r="N44" s="43">
        <f>SUM(K44:M44)</f>
        <v>735.58</v>
      </c>
      <c r="O44" s="44">
        <f>J44+N44</f>
        <v>2331.9</v>
      </c>
      <c r="P44" s="60">
        <v>2200</v>
      </c>
      <c r="Q44" s="13">
        <v>192028</v>
      </c>
      <c r="R44" s="23">
        <v>11</v>
      </c>
    </row>
    <row r="45" spans="1:18" ht="15">
      <c r="A45" s="36" t="s">
        <v>8</v>
      </c>
      <c r="B45" s="36"/>
      <c r="C45" s="36">
        <v>0</v>
      </c>
      <c r="D45" s="36">
        <v>119.83</v>
      </c>
      <c r="E45" s="36">
        <v>185.78</v>
      </c>
      <c r="F45" s="36">
        <v>38.81</v>
      </c>
      <c r="G45" s="41">
        <f>E45+F45</f>
        <v>224.59</v>
      </c>
      <c r="H45" s="36">
        <v>171.42</v>
      </c>
      <c r="I45" s="36">
        <v>11.17</v>
      </c>
      <c r="J45" s="40">
        <f>C45+D45+G45+H45+I45</f>
        <v>527.01</v>
      </c>
      <c r="K45" s="36">
        <v>54.21</v>
      </c>
      <c r="L45" s="36">
        <v>0</v>
      </c>
      <c r="M45" s="13">
        <v>647.74</v>
      </c>
      <c r="N45" s="40">
        <f>SUM(K45:M45)</f>
        <v>701.95</v>
      </c>
      <c r="O45" s="42">
        <f>J45+N45</f>
        <v>1228.96</v>
      </c>
      <c r="P45" s="34">
        <v>2310</v>
      </c>
      <c r="Q45" s="36">
        <v>340628</v>
      </c>
      <c r="R45" s="25"/>
    </row>
    <row r="46" spans="1:18" ht="15.75" thickBot="1">
      <c r="A46" s="37" t="s">
        <v>7</v>
      </c>
      <c r="B46" s="37"/>
      <c r="C46" s="37">
        <v>977.2</v>
      </c>
      <c r="D46" s="37">
        <v>141.11</v>
      </c>
      <c r="E46" s="37">
        <v>202.94</v>
      </c>
      <c r="F46" s="37">
        <v>20.94</v>
      </c>
      <c r="G46" s="55">
        <f>E46+F46</f>
        <v>223.88</v>
      </c>
      <c r="H46" s="37">
        <v>168.97</v>
      </c>
      <c r="I46" s="37">
        <v>8.73</v>
      </c>
      <c r="J46" s="39">
        <f>C46+D46+G46+H46+I46</f>
        <v>1519.89</v>
      </c>
      <c r="K46" s="37">
        <v>54.24</v>
      </c>
      <c r="L46" s="37">
        <v>78.53</v>
      </c>
      <c r="M46" s="54">
        <v>647.74</v>
      </c>
      <c r="N46" s="39">
        <f>SUM(K46:M46)</f>
        <v>780.51</v>
      </c>
      <c r="O46" s="38">
        <f>J46+N46</f>
        <v>2300.4</v>
      </c>
      <c r="P46" s="106">
        <v>1229</v>
      </c>
      <c r="Q46" s="37">
        <v>841466</v>
      </c>
      <c r="R46" s="53"/>
    </row>
    <row r="47" spans="1:18" ht="15.75" thickBot="1">
      <c r="A47" s="52"/>
      <c r="B47" s="46"/>
      <c r="C47" s="46"/>
      <c r="D47" s="46"/>
      <c r="E47" s="46"/>
      <c r="F47" s="46"/>
      <c r="G47" s="51"/>
      <c r="H47" s="49"/>
      <c r="I47" s="49"/>
      <c r="J47" s="50"/>
      <c r="K47" s="49"/>
      <c r="L47" s="49"/>
      <c r="M47" s="48"/>
      <c r="N47" s="62"/>
      <c r="O47" s="28"/>
      <c r="P47" s="26"/>
      <c r="Q47" s="107"/>
      <c r="R47" s="99"/>
    </row>
    <row r="48" spans="1:18" ht="15">
      <c r="A48" s="13" t="s">
        <v>9</v>
      </c>
      <c r="B48" s="13">
        <v>12</v>
      </c>
      <c r="C48" s="13">
        <v>1304.8</v>
      </c>
      <c r="D48" s="13">
        <v>396.72</v>
      </c>
      <c r="E48" s="13">
        <v>627.46</v>
      </c>
      <c r="F48" s="13">
        <v>118.18</v>
      </c>
      <c r="G48" s="45">
        <f>E48+F48</f>
        <v>745.6400000000001</v>
      </c>
      <c r="H48" s="13">
        <v>182.6</v>
      </c>
      <c r="I48" s="13">
        <v>12.99</v>
      </c>
      <c r="J48" s="43">
        <f>C48+D48+G48+H48+I48</f>
        <v>2642.7499999999995</v>
      </c>
      <c r="K48" s="13">
        <v>218.72</v>
      </c>
      <c r="L48" s="13">
        <v>44.27</v>
      </c>
      <c r="M48" s="13">
        <v>864.9</v>
      </c>
      <c r="N48" s="43">
        <f>SUM(K48:M48)</f>
        <v>1127.8899999999999</v>
      </c>
      <c r="O48" s="44">
        <f>J48+N48</f>
        <v>3770.6399999999994</v>
      </c>
      <c r="P48" s="60">
        <v>3818</v>
      </c>
      <c r="Q48" s="13">
        <v>319806</v>
      </c>
      <c r="R48" s="23">
        <v>12</v>
      </c>
    </row>
    <row r="49" spans="1:18" ht="15">
      <c r="A49" s="36" t="s">
        <v>8</v>
      </c>
      <c r="B49" s="36"/>
      <c r="C49" s="36">
        <v>0</v>
      </c>
      <c r="D49" s="36">
        <v>510.75</v>
      </c>
      <c r="E49" s="36">
        <v>710.49</v>
      </c>
      <c r="F49" s="36">
        <v>51.82</v>
      </c>
      <c r="G49" s="41">
        <f>E49+F49</f>
        <v>762.3100000000001</v>
      </c>
      <c r="H49" s="36">
        <v>212.31</v>
      </c>
      <c r="I49" s="36">
        <v>14.91</v>
      </c>
      <c r="J49" s="40">
        <f>C49+D49+G49+H49+I49</f>
        <v>1500.28</v>
      </c>
      <c r="K49" s="36">
        <v>216.84</v>
      </c>
      <c r="L49" s="36">
        <v>0</v>
      </c>
      <c r="M49" s="13">
        <v>864.9</v>
      </c>
      <c r="N49" s="40">
        <f>SUM(K49:M49)</f>
        <v>1081.74</v>
      </c>
      <c r="O49" s="42">
        <f>J49+N49</f>
        <v>2582.02</v>
      </c>
      <c r="P49" s="34">
        <v>3775</v>
      </c>
      <c r="Q49" s="36">
        <v>389622</v>
      </c>
      <c r="R49" s="25"/>
    </row>
    <row r="50" spans="1:18" ht="15.75" thickBot="1">
      <c r="A50" s="37" t="s">
        <v>7</v>
      </c>
      <c r="B50" s="37"/>
      <c r="C50" s="37">
        <v>1304.8</v>
      </c>
      <c r="D50" s="37">
        <v>475.83</v>
      </c>
      <c r="E50" s="37">
        <v>682.59</v>
      </c>
      <c r="F50" s="37">
        <v>27.96</v>
      </c>
      <c r="G50" s="55">
        <f>E50+F50</f>
        <v>710.5500000000001</v>
      </c>
      <c r="H50" s="37">
        <v>177.36</v>
      </c>
      <c r="I50" s="37">
        <v>11.65</v>
      </c>
      <c r="J50" s="39">
        <f>C50+D50+G50+H50+I50</f>
        <v>2680.19</v>
      </c>
      <c r="K50" s="37">
        <v>216.96</v>
      </c>
      <c r="L50" s="37">
        <v>104.85</v>
      </c>
      <c r="M50" s="54">
        <v>864.9</v>
      </c>
      <c r="N50" s="39">
        <f>SUM(K50:M50)</f>
        <v>1186.71</v>
      </c>
      <c r="O50" s="38">
        <f>J50+N50</f>
        <v>3866.9</v>
      </c>
      <c r="P50" s="106">
        <v>2580</v>
      </c>
      <c r="Q50" s="37">
        <v>166888</v>
      </c>
      <c r="R50" s="53"/>
    </row>
    <row r="51" spans="1:18" ht="15.75" thickBot="1">
      <c r="A51" s="52"/>
      <c r="B51" s="46"/>
      <c r="C51" s="46"/>
      <c r="D51" s="46"/>
      <c r="E51" s="46"/>
      <c r="F51" s="46"/>
      <c r="G51" s="51"/>
      <c r="H51" s="49"/>
      <c r="I51" s="49"/>
      <c r="J51" s="50"/>
      <c r="K51" s="49"/>
      <c r="L51" s="48"/>
      <c r="M51" s="47"/>
      <c r="N51" s="29"/>
      <c r="O51" s="28"/>
      <c r="P51" s="27"/>
      <c r="Q51" s="26"/>
      <c r="R51" s="46"/>
    </row>
    <row r="52" spans="1:18" ht="15">
      <c r="A52" s="13" t="s">
        <v>9</v>
      </c>
      <c r="B52" s="13">
        <v>13</v>
      </c>
      <c r="C52" s="13">
        <v>887.6</v>
      </c>
      <c r="D52" s="13">
        <v>98.25</v>
      </c>
      <c r="E52" s="13">
        <v>140.89</v>
      </c>
      <c r="F52" s="13">
        <v>80.39</v>
      </c>
      <c r="G52" s="45">
        <f>SUM(E52:F52)</f>
        <v>221.27999999999997</v>
      </c>
      <c r="H52" s="13">
        <v>520.52</v>
      </c>
      <c r="I52" s="13">
        <v>8.84</v>
      </c>
      <c r="J52" s="43">
        <f>C52+D52+G52+H52+I52</f>
        <v>1736.49</v>
      </c>
      <c r="K52" s="13">
        <v>109.36</v>
      </c>
      <c r="L52" s="13">
        <v>30.12</v>
      </c>
      <c r="M52" s="13">
        <v>588.35</v>
      </c>
      <c r="N52" s="43">
        <f>SUM(K52:M52)</f>
        <v>727.83</v>
      </c>
      <c r="O52" s="44">
        <f>J52+N52</f>
        <v>2464.32</v>
      </c>
      <c r="P52" s="60">
        <v>2300</v>
      </c>
      <c r="Q52" s="13">
        <v>346035</v>
      </c>
      <c r="R52" s="23">
        <v>13</v>
      </c>
    </row>
    <row r="53" spans="1:18" ht="15">
      <c r="A53" s="36" t="s">
        <v>8</v>
      </c>
      <c r="B53" s="36"/>
      <c r="C53" s="36">
        <v>0</v>
      </c>
      <c r="D53" s="36">
        <v>54.98</v>
      </c>
      <c r="E53" s="36">
        <v>165.15</v>
      </c>
      <c r="F53" s="36">
        <v>35.25</v>
      </c>
      <c r="G53" s="41">
        <f>E53+F53</f>
        <v>200.4</v>
      </c>
      <c r="H53" s="13">
        <v>520.52</v>
      </c>
      <c r="I53" s="36">
        <v>10.14</v>
      </c>
      <c r="J53" s="40">
        <f>C53+D53+G53+H53+I53</f>
        <v>786.04</v>
      </c>
      <c r="K53" s="36">
        <v>108.42</v>
      </c>
      <c r="L53" s="36">
        <v>0</v>
      </c>
      <c r="M53" s="13">
        <v>588.35</v>
      </c>
      <c r="N53" s="40">
        <f>SUM(K53:M53)</f>
        <v>696.77</v>
      </c>
      <c r="O53" s="42">
        <f>J53+N53</f>
        <v>1482.81</v>
      </c>
      <c r="P53" s="34">
        <v>2500</v>
      </c>
      <c r="Q53" s="36">
        <v>372216</v>
      </c>
      <c r="R53" s="25"/>
    </row>
    <row r="54" spans="1:18" ht="15.75" thickBot="1">
      <c r="A54" s="37" t="s">
        <v>7</v>
      </c>
      <c r="B54" s="37"/>
      <c r="C54" s="13">
        <v>887.6</v>
      </c>
      <c r="D54" s="13">
        <v>112.17</v>
      </c>
      <c r="E54" s="13">
        <v>76.43</v>
      </c>
      <c r="F54" s="13">
        <v>19.02</v>
      </c>
      <c r="G54" s="45">
        <f>E54+F54</f>
        <v>95.45</v>
      </c>
      <c r="H54" s="13">
        <v>260.26</v>
      </c>
      <c r="I54" s="13">
        <v>7.93</v>
      </c>
      <c r="J54" s="43">
        <f>C54+D54+G54+H54+I54</f>
        <v>1363.41</v>
      </c>
      <c r="K54" s="13">
        <v>54.24</v>
      </c>
      <c r="L54" s="13">
        <v>71.33</v>
      </c>
      <c r="M54" s="13">
        <v>588.35</v>
      </c>
      <c r="N54" s="39">
        <f>SUM(K54:M54)</f>
        <v>713.9200000000001</v>
      </c>
      <c r="O54" s="38">
        <f>J54+N54</f>
        <v>2077.33</v>
      </c>
      <c r="P54" s="106">
        <v>1500</v>
      </c>
      <c r="Q54" s="37">
        <v>543946</v>
      </c>
      <c r="R54" s="53"/>
    </row>
    <row r="55" spans="1:18" ht="15.75" thickBot="1">
      <c r="A55" s="52"/>
      <c r="B55" s="46"/>
      <c r="C55" s="46"/>
      <c r="D55" s="46"/>
      <c r="E55" s="46"/>
      <c r="F55" s="49"/>
      <c r="G55" s="51"/>
      <c r="H55" s="49"/>
      <c r="I55" s="49"/>
      <c r="J55" s="50"/>
      <c r="K55" s="49"/>
      <c r="L55" s="49"/>
      <c r="M55" s="48"/>
      <c r="N55" s="62"/>
      <c r="O55" s="28"/>
      <c r="P55" s="27"/>
      <c r="Q55" s="26"/>
      <c r="R55" s="46"/>
    </row>
    <row r="56" spans="1:18" ht="15">
      <c r="A56" s="13" t="s">
        <v>9</v>
      </c>
      <c r="B56" s="13">
        <v>14</v>
      </c>
      <c r="C56" s="13">
        <v>873.6</v>
      </c>
      <c r="D56" s="13">
        <v>103.36</v>
      </c>
      <c r="E56" s="13">
        <v>165.19</v>
      </c>
      <c r="F56" s="13">
        <v>79.12</v>
      </c>
      <c r="G56" s="45">
        <f>E56+F56</f>
        <v>244.31</v>
      </c>
      <c r="H56" s="13">
        <v>70.33</v>
      </c>
      <c r="I56" s="13">
        <v>8.7</v>
      </c>
      <c r="J56" s="43">
        <f>C56+D56+G56+H56+I56</f>
        <v>1300.3</v>
      </c>
      <c r="K56" s="13">
        <v>54.68</v>
      </c>
      <c r="L56" s="13">
        <v>29.64</v>
      </c>
      <c r="M56" s="13">
        <v>579.07</v>
      </c>
      <c r="N56" s="43">
        <f>SUM(K56:M56)</f>
        <v>663.3900000000001</v>
      </c>
      <c r="O56" s="44">
        <f>J56+N56</f>
        <v>1963.69</v>
      </c>
      <c r="P56" s="60">
        <v>4926.11</v>
      </c>
      <c r="Q56" s="13">
        <v>527981</v>
      </c>
      <c r="R56" s="23">
        <v>14</v>
      </c>
    </row>
    <row r="57" spans="1:18" ht="15">
      <c r="A57" s="36" t="s">
        <v>8</v>
      </c>
      <c r="B57" s="36"/>
      <c r="C57" s="36">
        <v>0</v>
      </c>
      <c r="D57" s="36">
        <v>104.86</v>
      </c>
      <c r="E57" s="36">
        <v>173.33</v>
      </c>
      <c r="F57" s="36">
        <v>34.69</v>
      </c>
      <c r="G57" s="41">
        <f>E57+F57</f>
        <v>208.02</v>
      </c>
      <c r="H57" s="36">
        <v>205.49</v>
      </c>
      <c r="I57" s="36">
        <v>9.98</v>
      </c>
      <c r="J57" s="40">
        <f>C57+D57+G57+H57+I57</f>
        <v>528.35</v>
      </c>
      <c r="K57" s="36">
        <v>54.21</v>
      </c>
      <c r="L57" s="36">
        <v>0</v>
      </c>
      <c r="M57" s="13">
        <v>579.07</v>
      </c>
      <c r="N57" s="40">
        <f>SUM(K57:M57)</f>
        <v>633.2800000000001</v>
      </c>
      <c r="O57" s="42">
        <f>J57+N57</f>
        <v>1161.63</v>
      </c>
      <c r="P57" s="34">
        <v>0</v>
      </c>
      <c r="Q57" s="36"/>
      <c r="R57" s="25"/>
    </row>
    <row r="58" spans="1:18" ht="15.75" thickBot="1">
      <c r="A58" s="37" t="s">
        <v>7</v>
      </c>
      <c r="B58" s="37"/>
      <c r="C58" s="13">
        <v>873.6</v>
      </c>
      <c r="D58" s="13">
        <v>91.23</v>
      </c>
      <c r="E58" s="13">
        <v>129.43</v>
      </c>
      <c r="F58" s="13">
        <v>18.72</v>
      </c>
      <c r="G58" s="45">
        <f>E58+F58</f>
        <v>148.15</v>
      </c>
      <c r="H58" s="13">
        <v>109.04</v>
      </c>
      <c r="I58" s="13">
        <v>7.8</v>
      </c>
      <c r="J58" s="43">
        <f>C58+D58+G58+H58+I58</f>
        <v>1229.82</v>
      </c>
      <c r="K58" s="13">
        <v>54.24</v>
      </c>
      <c r="L58" s="13">
        <v>70.2</v>
      </c>
      <c r="M58" s="54">
        <v>579.07</v>
      </c>
      <c r="N58" s="39">
        <f>SUM(K58:M58)</f>
        <v>703.51</v>
      </c>
      <c r="O58" s="38">
        <f>J58+N58</f>
        <v>1933.33</v>
      </c>
      <c r="P58" s="106">
        <v>5000</v>
      </c>
      <c r="Q58" s="37">
        <v>445525</v>
      </c>
      <c r="R58" s="53"/>
    </row>
    <row r="59" spans="1:18" ht="15.75" thickBot="1">
      <c r="A59" s="52"/>
      <c r="B59" s="46"/>
      <c r="C59" s="46"/>
      <c r="D59" s="46"/>
      <c r="E59" s="46"/>
      <c r="F59" s="46"/>
      <c r="G59" s="51"/>
      <c r="H59" s="49"/>
      <c r="I59" s="49"/>
      <c r="J59" s="50"/>
      <c r="K59" s="49"/>
      <c r="L59" s="48"/>
      <c r="M59" s="47"/>
      <c r="N59" s="29"/>
      <c r="O59" s="28"/>
      <c r="P59" s="27"/>
      <c r="Q59" s="26"/>
      <c r="R59" s="46"/>
    </row>
    <row r="60" spans="1:18" ht="15">
      <c r="A60" s="13" t="s">
        <v>9</v>
      </c>
      <c r="B60" s="13">
        <v>15</v>
      </c>
      <c r="C60" s="13">
        <v>982.8</v>
      </c>
      <c r="D60" s="13">
        <v>116</v>
      </c>
      <c r="E60" s="13">
        <v>118.56</v>
      </c>
      <c r="F60" s="13">
        <v>89.01</v>
      </c>
      <c r="G60" s="45">
        <f>E60+F60</f>
        <v>207.57</v>
      </c>
      <c r="H60" s="13">
        <v>260.26</v>
      </c>
      <c r="I60" s="13">
        <v>9.78</v>
      </c>
      <c r="J60" s="43">
        <f>C60+D60+G60+H60+I60</f>
        <v>1576.4099999999999</v>
      </c>
      <c r="K60" s="13">
        <v>54.68</v>
      </c>
      <c r="L60" s="84">
        <v>33.35</v>
      </c>
      <c r="M60" s="13">
        <v>651.46</v>
      </c>
      <c r="N60" s="43">
        <f>SUM(K60:M60)</f>
        <v>739.49</v>
      </c>
      <c r="O60" s="44">
        <f>J60+N60</f>
        <v>2315.8999999999996</v>
      </c>
      <c r="P60" s="13">
        <v>2312.26</v>
      </c>
      <c r="Q60" s="13">
        <v>412464</v>
      </c>
      <c r="R60" s="23">
        <v>15</v>
      </c>
    </row>
    <row r="61" spans="1:18" ht="15">
      <c r="A61" s="36" t="s">
        <v>8</v>
      </c>
      <c r="B61" s="36"/>
      <c r="C61" s="36">
        <v>0</v>
      </c>
      <c r="D61" s="36">
        <v>155.32</v>
      </c>
      <c r="E61" s="36">
        <v>164.44</v>
      </c>
      <c r="F61" s="36">
        <v>39.03</v>
      </c>
      <c r="G61" s="41">
        <f>E61+F61</f>
        <v>203.47</v>
      </c>
      <c r="H61" s="36">
        <v>260.26</v>
      </c>
      <c r="I61" s="36">
        <v>11.23</v>
      </c>
      <c r="J61" s="40">
        <f>C61+D61+G61+H61+I61</f>
        <v>630.28</v>
      </c>
      <c r="K61" s="36">
        <v>54.21</v>
      </c>
      <c r="L61" s="83">
        <v>0</v>
      </c>
      <c r="M61" s="13">
        <v>651.46</v>
      </c>
      <c r="N61" s="40">
        <f>SUM(K61:M61)</f>
        <v>705.6700000000001</v>
      </c>
      <c r="O61" s="42">
        <f>J61+N61</f>
        <v>1335.95</v>
      </c>
      <c r="P61" s="36">
        <v>2318.49</v>
      </c>
      <c r="Q61" s="36">
        <v>537162</v>
      </c>
      <c r="R61" s="25"/>
    </row>
    <row r="62" spans="1:18" ht="15.75" thickBot="1">
      <c r="A62" s="37" t="s">
        <v>7</v>
      </c>
      <c r="B62" s="37"/>
      <c r="C62" s="13">
        <v>982.8</v>
      </c>
      <c r="D62" s="13">
        <v>86.54</v>
      </c>
      <c r="E62" s="13">
        <v>83.35</v>
      </c>
      <c r="F62" s="13">
        <v>21.06</v>
      </c>
      <c r="G62" s="45">
        <f>E62+F62</f>
        <v>104.41</v>
      </c>
      <c r="H62" s="13">
        <v>260.26</v>
      </c>
      <c r="I62" s="13">
        <v>8.78</v>
      </c>
      <c r="J62" s="43">
        <f>C62+D62+G62+H62+I62</f>
        <v>1442.79</v>
      </c>
      <c r="K62" s="13">
        <v>54.24</v>
      </c>
      <c r="L62" s="84">
        <v>78.98</v>
      </c>
      <c r="M62" s="13">
        <v>651.46</v>
      </c>
      <c r="N62" s="39">
        <f>SUM(K62:M62)</f>
        <v>784.6800000000001</v>
      </c>
      <c r="O62" s="38">
        <f>J62+N62</f>
        <v>2227.4700000000003</v>
      </c>
      <c r="P62" s="37">
        <v>1336</v>
      </c>
      <c r="Q62" s="37">
        <v>260982</v>
      </c>
      <c r="R62" s="53"/>
    </row>
    <row r="63" spans="1:18" ht="15.75" thickBot="1">
      <c r="A63" s="52"/>
      <c r="B63" s="46"/>
      <c r="C63" s="46"/>
      <c r="D63" s="46"/>
      <c r="E63" s="46"/>
      <c r="F63" s="46"/>
      <c r="G63" s="51"/>
      <c r="H63" s="49"/>
      <c r="I63" s="49"/>
      <c r="J63" s="50"/>
      <c r="K63" s="49"/>
      <c r="L63" s="49"/>
      <c r="M63" s="48"/>
      <c r="N63" s="62"/>
      <c r="O63" s="28"/>
      <c r="P63" s="27"/>
      <c r="Q63" s="26"/>
      <c r="R63" s="46"/>
    </row>
    <row r="64" spans="1:18" ht="15">
      <c r="A64" s="13" t="s">
        <v>9</v>
      </c>
      <c r="B64" s="13">
        <v>16</v>
      </c>
      <c r="C64" s="13">
        <v>1324.4</v>
      </c>
      <c r="D64" s="13">
        <v>377</v>
      </c>
      <c r="E64" s="13">
        <v>474.24</v>
      </c>
      <c r="F64" s="13">
        <v>119.95</v>
      </c>
      <c r="G64" s="45">
        <f>E64+F64</f>
        <v>594.19</v>
      </c>
      <c r="H64" s="13">
        <v>780.78</v>
      </c>
      <c r="I64" s="13">
        <v>13.19</v>
      </c>
      <c r="J64" s="43">
        <f>C64+D64+G64+H64+I64</f>
        <v>3089.56</v>
      </c>
      <c r="K64" s="13">
        <v>164.04</v>
      </c>
      <c r="L64" s="13">
        <v>44.94</v>
      </c>
      <c r="M64" s="13">
        <v>877.89</v>
      </c>
      <c r="N64" s="43">
        <f>SUM(K64:M64)</f>
        <v>1086.87</v>
      </c>
      <c r="O64" s="44">
        <f>J64+N64</f>
        <v>4176.43</v>
      </c>
      <c r="P64" s="60">
        <v>4600</v>
      </c>
      <c r="Q64" s="13">
        <v>367577</v>
      </c>
      <c r="R64" s="23">
        <v>16</v>
      </c>
    </row>
    <row r="65" spans="1:18" ht="15">
      <c r="A65" s="36" t="s">
        <v>8</v>
      </c>
      <c r="B65" s="36"/>
      <c r="C65" s="36">
        <v>0</v>
      </c>
      <c r="D65" s="36">
        <v>638</v>
      </c>
      <c r="E65" s="36">
        <v>750.88</v>
      </c>
      <c r="F65" s="36">
        <v>52.6</v>
      </c>
      <c r="G65" s="41">
        <f>E65+F65</f>
        <v>803.48</v>
      </c>
      <c r="H65" s="36">
        <v>780.78</v>
      </c>
      <c r="I65" s="36">
        <v>15.14</v>
      </c>
      <c r="J65" s="40">
        <f>C65+D65+G65+H65+I65</f>
        <v>2237.4</v>
      </c>
      <c r="K65" s="36">
        <v>162.63</v>
      </c>
      <c r="L65" s="36">
        <v>0</v>
      </c>
      <c r="M65" s="13">
        <v>877.89</v>
      </c>
      <c r="N65" s="40">
        <f>SUM(K65:M65)</f>
        <v>1040.52</v>
      </c>
      <c r="O65" s="42">
        <f>J65+N65</f>
        <v>3277.92</v>
      </c>
      <c r="P65" s="34">
        <v>0</v>
      </c>
      <c r="Q65" s="36"/>
      <c r="R65" s="25"/>
    </row>
    <row r="66" spans="1:18" ht="15.75" thickBot="1">
      <c r="A66" s="37" t="s">
        <v>7</v>
      </c>
      <c r="B66" s="37"/>
      <c r="C66" s="13">
        <v>1324.4</v>
      </c>
      <c r="D66" s="13">
        <v>522</v>
      </c>
      <c r="E66" s="13">
        <v>632.32</v>
      </c>
      <c r="F66" s="13">
        <v>28.38</v>
      </c>
      <c r="G66" s="45">
        <f>E66+F66</f>
        <v>660.7</v>
      </c>
      <c r="H66" s="13">
        <v>780.78</v>
      </c>
      <c r="I66" s="13">
        <v>11.83</v>
      </c>
      <c r="J66" s="43">
        <f>C66+D66+G66+H66+I66</f>
        <v>3299.71</v>
      </c>
      <c r="K66" s="13">
        <v>162.72</v>
      </c>
      <c r="L66" s="13">
        <v>106.43</v>
      </c>
      <c r="M66" s="13">
        <v>877.89</v>
      </c>
      <c r="N66" s="39">
        <f>SUM(K66:M66)</f>
        <v>1147.04</v>
      </c>
      <c r="O66" s="38">
        <f>J66+N66</f>
        <v>4446.75</v>
      </c>
      <c r="P66" s="106">
        <v>4200</v>
      </c>
      <c r="Q66" s="37">
        <v>482476</v>
      </c>
      <c r="R66" s="53"/>
    </row>
    <row r="67" spans="1:18" ht="15.75" thickBot="1">
      <c r="A67" s="52"/>
      <c r="B67" s="46"/>
      <c r="C67" s="46"/>
      <c r="D67" s="46"/>
      <c r="E67" s="46"/>
      <c r="F67" s="46"/>
      <c r="G67" s="51"/>
      <c r="H67" s="49"/>
      <c r="I67" s="49"/>
      <c r="J67" s="50"/>
      <c r="K67" s="49"/>
      <c r="L67" s="49"/>
      <c r="M67" s="48"/>
      <c r="N67" s="62"/>
      <c r="O67" s="28"/>
      <c r="P67" s="27"/>
      <c r="Q67" s="26"/>
      <c r="R67" s="46"/>
    </row>
    <row r="68" spans="1:18" ht="15">
      <c r="A68" s="13" t="s">
        <v>9</v>
      </c>
      <c r="B68" s="13">
        <v>17</v>
      </c>
      <c r="C68" s="13">
        <v>887.6</v>
      </c>
      <c r="D68" s="13">
        <v>189.09</v>
      </c>
      <c r="E68" s="13">
        <v>321.69</v>
      </c>
      <c r="F68" s="13">
        <v>80.39</v>
      </c>
      <c r="G68" s="45">
        <f>E68+F68</f>
        <v>402.08</v>
      </c>
      <c r="H68" s="13">
        <v>260.26</v>
      </c>
      <c r="I68" s="13">
        <v>8.84</v>
      </c>
      <c r="J68" s="43">
        <f>C68+D68+G68+H68+I68</f>
        <v>1747.87</v>
      </c>
      <c r="K68" s="13">
        <v>54.68</v>
      </c>
      <c r="L68" s="13">
        <v>30.12</v>
      </c>
      <c r="M68" s="13">
        <v>588.35</v>
      </c>
      <c r="N68" s="43">
        <f>SUM(K68:M68)</f>
        <v>673.15</v>
      </c>
      <c r="O68" s="44">
        <f>J68+N68</f>
        <v>2421.02</v>
      </c>
      <c r="P68" s="60">
        <v>4400</v>
      </c>
      <c r="Q68" s="13">
        <v>425524</v>
      </c>
      <c r="R68" s="23">
        <v>17</v>
      </c>
    </row>
    <row r="69" spans="1:18" ht="15">
      <c r="A69" s="36" t="s">
        <v>8</v>
      </c>
      <c r="B69" s="36"/>
      <c r="C69" s="36">
        <v>0</v>
      </c>
      <c r="D69" s="36">
        <v>189.09</v>
      </c>
      <c r="E69" s="36">
        <v>321.69</v>
      </c>
      <c r="F69" s="36">
        <v>35.25</v>
      </c>
      <c r="G69" s="41">
        <f>E69+F69</f>
        <v>356.94</v>
      </c>
      <c r="H69" s="36">
        <v>260.26</v>
      </c>
      <c r="I69" s="36">
        <v>10.14</v>
      </c>
      <c r="J69" s="40">
        <f>C69+D69+G69+H69+I69</f>
        <v>816.43</v>
      </c>
      <c r="K69" s="36">
        <v>54.21</v>
      </c>
      <c r="L69" s="36">
        <v>0</v>
      </c>
      <c r="M69" s="13">
        <v>588.35</v>
      </c>
      <c r="N69" s="40">
        <f>SUM(K69:M69)</f>
        <v>642.5600000000001</v>
      </c>
      <c r="O69" s="42">
        <f>J69+N69</f>
        <v>1458.99</v>
      </c>
      <c r="P69" s="34">
        <v>0</v>
      </c>
      <c r="Q69" s="36"/>
      <c r="R69" s="25"/>
    </row>
    <row r="70" spans="1:18" ht="15.75" thickBot="1">
      <c r="A70" s="37" t="s">
        <v>7</v>
      </c>
      <c r="B70" s="37"/>
      <c r="C70" s="13">
        <v>887.6</v>
      </c>
      <c r="D70" s="13">
        <v>189.09</v>
      </c>
      <c r="E70" s="13">
        <v>321.69</v>
      </c>
      <c r="F70" s="13">
        <v>19.02</v>
      </c>
      <c r="G70" s="45">
        <f>E70+F70</f>
        <v>340.71</v>
      </c>
      <c r="H70" s="13">
        <v>260.26</v>
      </c>
      <c r="I70" s="13">
        <v>7.93</v>
      </c>
      <c r="J70" s="43">
        <f>C70+D70+G70+H70+I70</f>
        <v>1685.5900000000001</v>
      </c>
      <c r="K70" s="13">
        <v>54.24</v>
      </c>
      <c r="L70" s="13">
        <v>71.33</v>
      </c>
      <c r="M70" s="54">
        <v>588.35</v>
      </c>
      <c r="N70" s="39">
        <f>SUM(K70:M70)</f>
        <v>713.9200000000001</v>
      </c>
      <c r="O70" s="38">
        <f>J70+N70</f>
        <v>2399.51</v>
      </c>
      <c r="P70" s="106">
        <v>4000</v>
      </c>
      <c r="Q70" s="37">
        <v>409567</v>
      </c>
      <c r="R70" s="53"/>
    </row>
    <row r="71" spans="1:18" ht="15.75" thickBot="1">
      <c r="A71" s="52"/>
      <c r="B71" s="46"/>
      <c r="C71" s="46"/>
      <c r="D71" s="46"/>
      <c r="E71" s="46"/>
      <c r="F71" s="46"/>
      <c r="G71" s="51"/>
      <c r="H71" s="49"/>
      <c r="I71" s="49"/>
      <c r="J71" s="50"/>
      <c r="K71" s="49"/>
      <c r="L71" s="48"/>
      <c r="M71" s="47"/>
      <c r="N71" s="29"/>
      <c r="O71" s="28"/>
      <c r="P71" s="27"/>
      <c r="Q71" s="26"/>
      <c r="R71" s="46"/>
    </row>
    <row r="72" spans="1:19" ht="15">
      <c r="A72" s="13" t="s">
        <v>9</v>
      </c>
      <c r="B72" s="13">
        <v>18</v>
      </c>
      <c r="C72" s="13">
        <v>876.4</v>
      </c>
      <c r="D72" s="13">
        <v>58</v>
      </c>
      <c r="E72" s="13">
        <v>197.6</v>
      </c>
      <c r="F72" s="13">
        <v>79.38</v>
      </c>
      <c r="G72" s="45">
        <f>E72+F72</f>
        <v>276.98</v>
      </c>
      <c r="H72" s="13">
        <v>42.81</v>
      </c>
      <c r="I72" s="13">
        <v>8.73</v>
      </c>
      <c r="J72" s="43">
        <f>C72+D72+G72+H72+I72</f>
        <v>1262.92</v>
      </c>
      <c r="K72" s="13">
        <v>54.68</v>
      </c>
      <c r="L72" s="13">
        <v>29.74</v>
      </c>
      <c r="M72" s="13">
        <v>580.93</v>
      </c>
      <c r="N72" s="43">
        <f>SUM(K72:M72)</f>
        <v>665.3499999999999</v>
      </c>
      <c r="O72" s="44">
        <f>J72+N72</f>
        <v>1928.27</v>
      </c>
      <c r="P72" s="60">
        <v>4200</v>
      </c>
      <c r="Q72" s="13" t="s">
        <v>15</v>
      </c>
      <c r="R72" s="23">
        <v>18</v>
      </c>
      <c r="S72" s="7"/>
    </row>
    <row r="73" spans="1:18" ht="15">
      <c r="A73" s="36" t="s">
        <v>8</v>
      </c>
      <c r="B73" s="36"/>
      <c r="C73" s="36">
        <v>0</v>
      </c>
      <c r="D73" s="36">
        <v>162.4</v>
      </c>
      <c r="E73" s="36">
        <v>323.27</v>
      </c>
      <c r="F73" s="36">
        <v>34.81</v>
      </c>
      <c r="G73" s="41">
        <f>E73+F73</f>
        <v>358.08</v>
      </c>
      <c r="H73" s="36">
        <v>61.16</v>
      </c>
      <c r="I73" s="36">
        <v>10.02</v>
      </c>
      <c r="J73" s="40">
        <f>C73+D73+G73+H73+I73</f>
        <v>591.66</v>
      </c>
      <c r="K73" s="36">
        <v>54.21</v>
      </c>
      <c r="L73" s="36">
        <v>0</v>
      </c>
      <c r="M73" s="13">
        <v>580.93</v>
      </c>
      <c r="N73" s="40">
        <f>SUM(K73:M73)</f>
        <v>635.14</v>
      </c>
      <c r="O73" s="42">
        <f>J73+N73</f>
        <v>1226.8</v>
      </c>
      <c r="P73" s="34">
        <v>0</v>
      </c>
      <c r="Q73" s="36"/>
      <c r="R73" s="25"/>
    </row>
    <row r="74" spans="1:18" ht="15.75" thickBot="1">
      <c r="A74" s="37" t="s">
        <v>7</v>
      </c>
      <c r="B74" s="37"/>
      <c r="C74" s="13">
        <v>876.4</v>
      </c>
      <c r="D74" s="13">
        <v>84.1</v>
      </c>
      <c r="E74" s="13">
        <v>236.33</v>
      </c>
      <c r="F74" s="13">
        <v>18.78</v>
      </c>
      <c r="G74" s="45">
        <f>E74+F74</f>
        <v>255.11</v>
      </c>
      <c r="H74" s="13">
        <v>62.03</v>
      </c>
      <c r="I74" s="13">
        <v>7.83</v>
      </c>
      <c r="J74" s="43">
        <f>C74+D74+G74+H74+I74</f>
        <v>1285.47</v>
      </c>
      <c r="K74" s="13">
        <v>54.24</v>
      </c>
      <c r="L74" s="13">
        <v>70.43</v>
      </c>
      <c r="M74" s="54">
        <v>580.93</v>
      </c>
      <c r="N74" s="39">
        <f>SUM(K74:M74)</f>
        <v>705.5999999999999</v>
      </c>
      <c r="O74" s="38">
        <f>J74+N74</f>
        <v>1991.07</v>
      </c>
      <c r="P74" s="106">
        <v>6000</v>
      </c>
      <c r="Q74" s="37" t="s">
        <v>14</v>
      </c>
      <c r="R74" s="53"/>
    </row>
    <row r="75" spans="1:18" ht="15.75" thickBot="1">
      <c r="A75" s="52"/>
      <c r="B75" s="46"/>
      <c r="C75" s="46"/>
      <c r="D75" s="46"/>
      <c r="E75" s="46"/>
      <c r="F75" s="46"/>
      <c r="G75" s="51"/>
      <c r="H75" s="49"/>
      <c r="I75" s="49"/>
      <c r="J75" s="50"/>
      <c r="K75" s="49"/>
      <c r="L75" s="48"/>
      <c r="M75" s="47"/>
      <c r="N75" s="29"/>
      <c r="O75" s="28"/>
      <c r="P75" s="27"/>
      <c r="Q75" s="26"/>
      <c r="R75" s="46"/>
    </row>
    <row r="76" spans="1:18" ht="15">
      <c r="A76" s="13" t="s">
        <v>9</v>
      </c>
      <c r="B76" s="13">
        <v>19</v>
      </c>
      <c r="C76" s="13">
        <v>994</v>
      </c>
      <c r="D76" s="13">
        <v>40.6</v>
      </c>
      <c r="E76" s="13">
        <v>90.9</v>
      </c>
      <c r="F76" s="13">
        <v>90.03</v>
      </c>
      <c r="G76" s="45">
        <f>E76+F76</f>
        <v>180.93</v>
      </c>
      <c r="H76" s="13">
        <v>260.26</v>
      </c>
      <c r="I76" s="13">
        <v>9.9</v>
      </c>
      <c r="J76" s="43">
        <f>C76+D76+E76+F76+H76+I76</f>
        <v>1485.69</v>
      </c>
      <c r="K76" s="13">
        <v>54.68</v>
      </c>
      <c r="L76" s="13">
        <v>33.73</v>
      </c>
      <c r="M76" s="13">
        <v>658.88</v>
      </c>
      <c r="N76" s="43">
        <f>SUM(K76:M76)</f>
        <v>747.29</v>
      </c>
      <c r="O76" s="44">
        <f>J76+N76</f>
        <v>2232.98</v>
      </c>
      <c r="P76" s="60">
        <v>2700</v>
      </c>
      <c r="Q76" s="13">
        <v>155266</v>
      </c>
      <c r="R76" s="23">
        <v>19</v>
      </c>
    </row>
    <row r="77" spans="1:18" ht="15">
      <c r="A77" s="36" t="s">
        <v>8</v>
      </c>
      <c r="B77" s="36"/>
      <c r="C77" s="36">
        <v>0</v>
      </c>
      <c r="D77" s="36">
        <v>331.53</v>
      </c>
      <c r="E77" s="36">
        <v>324.46</v>
      </c>
      <c r="F77" s="36">
        <v>39.48</v>
      </c>
      <c r="G77" s="41">
        <f>E77+F77</f>
        <v>363.94</v>
      </c>
      <c r="H77" s="36">
        <v>260.26</v>
      </c>
      <c r="I77" s="36">
        <v>11.36</v>
      </c>
      <c r="J77" s="40">
        <f>C77+D77+G77+H77+I77</f>
        <v>967.09</v>
      </c>
      <c r="K77" s="36">
        <v>54.21</v>
      </c>
      <c r="L77" s="36">
        <v>0</v>
      </c>
      <c r="M77" s="13">
        <v>658.88</v>
      </c>
      <c r="N77" s="40">
        <f>SUM(K77:M77)</f>
        <v>713.09</v>
      </c>
      <c r="O77" s="42">
        <f>J77+N77</f>
        <v>1680.18</v>
      </c>
      <c r="P77" s="34">
        <v>2500</v>
      </c>
      <c r="Q77" s="36">
        <v>408252</v>
      </c>
      <c r="R77" s="25"/>
    </row>
    <row r="78" spans="1:18" ht="15.75" thickBot="1">
      <c r="A78" s="37" t="s">
        <v>7</v>
      </c>
      <c r="B78" s="37"/>
      <c r="C78" s="13">
        <v>994</v>
      </c>
      <c r="D78" s="13">
        <v>162.4</v>
      </c>
      <c r="E78" s="13">
        <v>181</v>
      </c>
      <c r="F78" s="13">
        <v>21.3</v>
      </c>
      <c r="G78" s="45">
        <f>E78+F78</f>
        <v>202.3</v>
      </c>
      <c r="H78" s="13">
        <v>260.26</v>
      </c>
      <c r="I78" s="13">
        <v>8.88</v>
      </c>
      <c r="J78" s="43">
        <f>C78+D78+E78+F78+H78+I78</f>
        <v>1627.8400000000001</v>
      </c>
      <c r="K78" s="13">
        <v>54.24</v>
      </c>
      <c r="L78" s="13">
        <v>79.88</v>
      </c>
      <c r="M78" s="54">
        <v>658.88</v>
      </c>
      <c r="N78" s="39">
        <f>SUM(K78:M78)</f>
        <v>793</v>
      </c>
      <c r="O78" s="38">
        <f>J78+N78</f>
        <v>2420.84</v>
      </c>
      <c r="P78" s="106">
        <v>1300</v>
      </c>
      <c r="Q78" s="37">
        <v>800352</v>
      </c>
      <c r="R78" s="53"/>
    </row>
    <row r="79" spans="1:18" ht="15.75" thickBot="1">
      <c r="A79" s="52"/>
      <c r="B79" s="46"/>
      <c r="C79" s="46"/>
      <c r="D79" s="46"/>
      <c r="E79" s="46"/>
      <c r="F79" s="46"/>
      <c r="G79" s="51"/>
      <c r="H79" s="49"/>
      <c r="I79" s="49"/>
      <c r="J79" s="50"/>
      <c r="K79" s="49"/>
      <c r="L79" s="48"/>
      <c r="M79" s="47"/>
      <c r="N79" s="29"/>
      <c r="O79" s="28"/>
      <c r="P79" s="27"/>
      <c r="Q79" s="26"/>
      <c r="R79" s="46"/>
    </row>
    <row r="80" spans="1:18" ht="15">
      <c r="A80" s="13" t="s">
        <v>9</v>
      </c>
      <c r="B80" s="13">
        <v>20</v>
      </c>
      <c r="C80" s="13">
        <v>1324.4</v>
      </c>
      <c r="D80" s="13">
        <v>0</v>
      </c>
      <c r="E80" s="13">
        <v>40.31</v>
      </c>
      <c r="F80" s="13">
        <v>119.05</v>
      </c>
      <c r="G80" s="45">
        <f>E80+F80</f>
        <v>159.36</v>
      </c>
      <c r="H80" s="58">
        <v>0</v>
      </c>
      <c r="I80" s="13">
        <v>13.19</v>
      </c>
      <c r="J80" s="43">
        <f>C80+D80+G80+H80+I80</f>
        <v>1496.9500000000003</v>
      </c>
      <c r="K80" s="13">
        <v>164.04</v>
      </c>
      <c r="L80" s="13">
        <v>44.94</v>
      </c>
      <c r="M80" s="84">
        <v>877.89</v>
      </c>
      <c r="N80" s="43">
        <f>SUM(K80:M80)</f>
        <v>1086.87</v>
      </c>
      <c r="O80" s="44">
        <f>J80+N80</f>
        <v>2583.82</v>
      </c>
      <c r="P80" s="13">
        <v>0</v>
      </c>
      <c r="Q80" s="13"/>
      <c r="R80" s="23">
        <v>20</v>
      </c>
    </row>
    <row r="81" spans="1:18" ht="15">
      <c r="A81" s="36" t="s">
        <v>8</v>
      </c>
      <c r="B81" s="36"/>
      <c r="C81" s="36">
        <v>0</v>
      </c>
      <c r="D81" s="36">
        <v>236.06</v>
      </c>
      <c r="E81" s="36">
        <v>160.85</v>
      </c>
      <c r="F81" s="36">
        <v>52.6</v>
      </c>
      <c r="G81" s="41">
        <f>E81+F81</f>
        <v>213.45</v>
      </c>
      <c r="H81" s="57">
        <v>0</v>
      </c>
      <c r="I81" s="36">
        <v>15.14</v>
      </c>
      <c r="J81" s="40">
        <f>C81+D81+G81+H81+I81</f>
        <v>464.65</v>
      </c>
      <c r="K81" s="36">
        <v>162.63</v>
      </c>
      <c r="L81" s="36">
        <v>0</v>
      </c>
      <c r="M81" s="84">
        <v>877.89</v>
      </c>
      <c r="N81" s="40">
        <f>SUM(K81:M81)</f>
        <v>1040.52</v>
      </c>
      <c r="O81" s="42">
        <f>J81+N81</f>
        <v>1505.17</v>
      </c>
      <c r="P81" s="36">
        <v>6502</v>
      </c>
      <c r="Q81" s="36">
        <v>36888</v>
      </c>
      <c r="R81" s="25"/>
    </row>
    <row r="82" spans="1:18" ht="15.75" thickBot="1">
      <c r="A82" s="37" t="s">
        <v>7</v>
      </c>
      <c r="B82" s="37"/>
      <c r="C82" s="13">
        <v>1324.4</v>
      </c>
      <c r="D82" s="13">
        <v>123.54</v>
      </c>
      <c r="E82" s="13">
        <v>150.97</v>
      </c>
      <c r="F82" s="13">
        <v>28.38</v>
      </c>
      <c r="G82" s="45">
        <f>E82+F82</f>
        <v>179.35</v>
      </c>
      <c r="H82" s="58">
        <v>0</v>
      </c>
      <c r="I82" s="13">
        <v>11.83</v>
      </c>
      <c r="J82" s="43">
        <f>C82+D82+G82+H82+I82</f>
        <v>1639.12</v>
      </c>
      <c r="K82" s="13">
        <v>108.48</v>
      </c>
      <c r="L82" s="13">
        <v>106.43</v>
      </c>
      <c r="M82" s="105">
        <v>877.89</v>
      </c>
      <c r="N82" s="39">
        <f>SUM(K82:M82)</f>
        <v>1092.8</v>
      </c>
      <c r="O82" s="38">
        <f>J82+N82</f>
        <v>2731.92</v>
      </c>
      <c r="P82" s="37">
        <v>0</v>
      </c>
      <c r="Q82" s="37"/>
      <c r="R82" s="53"/>
    </row>
    <row r="83" spans="1:18" ht="15.75" thickBot="1">
      <c r="A83" s="52"/>
      <c r="B83" s="46"/>
      <c r="C83" s="46"/>
      <c r="D83" s="46"/>
      <c r="E83" s="46"/>
      <c r="F83" s="46"/>
      <c r="G83" s="51"/>
      <c r="H83" s="49"/>
      <c r="I83" s="48"/>
      <c r="J83" s="71"/>
      <c r="K83" s="67"/>
      <c r="L83" s="48"/>
      <c r="M83" s="47"/>
      <c r="N83" s="29"/>
      <c r="O83" s="28"/>
      <c r="P83" s="27"/>
      <c r="Q83" s="26"/>
      <c r="R83" s="46"/>
    </row>
    <row r="84" spans="1:18" ht="15">
      <c r="A84" s="13" t="s">
        <v>9</v>
      </c>
      <c r="B84" s="13">
        <v>21</v>
      </c>
      <c r="C84" s="13">
        <v>1296.4</v>
      </c>
      <c r="D84" s="13">
        <v>0</v>
      </c>
      <c r="E84" s="13">
        <v>0</v>
      </c>
      <c r="F84" s="13">
        <v>117.42</v>
      </c>
      <c r="G84" s="45">
        <f>E84+F84</f>
        <v>117.42</v>
      </c>
      <c r="H84" s="58">
        <v>0</v>
      </c>
      <c r="I84" s="13">
        <v>12.91</v>
      </c>
      <c r="J84" s="43">
        <f>C84+D84+G84+H84+I84</f>
        <v>1426.7300000000002</v>
      </c>
      <c r="K84" s="44">
        <v>0</v>
      </c>
      <c r="L84" s="44">
        <v>43.99</v>
      </c>
      <c r="M84" s="44">
        <v>859.33</v>
      </c>
      <c r="N84" s="43">
        <f>SUM(K84:M84)</f>
        <v>903.32</v>
      </c>
      <c r="O84" s="44">
        <f>J84+N84</f>
        <v>2330.05</v>
      </c>
      <c r="P84" s="13">
        <v>5000</v>
      </c>
      <c r="Q84" s="13">
        <v>347656</v>
      </c>
      <c r="R84" s="23">
        <v>21</v>
      </c>
    </row>
    <row r="85" spans="1:18" ht="15">
      <c r="A85" s="36" t="s">
        <v>8</v>
      </c>
      <c r="B85" s="36"/>
      <c r="C85" s="36">
        <v>0</v>
      </c>
      <c r="D85" s="36">
        <v>0</v>
      </c>
      <c r="E85" s="13">
        <v>0</v>
      </c>
      <c r="F85" s="36">
        <v>51.49</v>
      </c>
      <c r="G85" s="41">
        <v>51.49</v>
      </c>
      <c r="H85" s="57">
        <v>0</v>
      </c>
      <c r="I85" s="36">
        <v>14.82</v>
      </c>
      <c r="J85" s="40">
        <f>C85+D85+G85+H85+I85</f>
        <v>66.31</v>
      </c>
      <c r="K85" s="44">
        <v>0</v>
      </c>
      <c r="L85" s="36">
        <v>0</v>
      </c>
      <c r="M85" s="44">
        <v>859.33</v>
      </c>
      <c r="N85" s="40">
        <f>SUM(K85:M85)</f>
        <v>859.33</v>
      </c>
      <c r="O85" s="42">
        <f>J85+N85</f>
        <v>925.6400000000001</v>
      </c>
      <c r="P85" s="36">
        <v>5000</v>
      </c>
      <c r="Q85" s="36">
        <v>439707</v>
      </c>
      <c r="R85" s="25"/>
    </row>
    <row r="86" spans="1:18" ht="15.75" thickBot="1">
      <c r="A86" s="37" t="s">
        <v>7</v>
      </c>
      <c r="B86" s="37"/>
      <c r="C86" s="37">
        <v>1296.4</v>
      </c>
      <c r="D86" s="36">
        <v>0</v>
      </c>
      <c r="E86" s="13">
        <v>0</v>
      </c>
      <c r="F86" s="37">
        <v>27.78</v>
      </c>
      <c r="G86" s="55">
        <f>E86+F86</f>
        <v>27.78</v>
      </c>
      <c r="H86" s="56">
        <v>0</v>
      </c>
      <c r="I86" s="37">
        <v>11.58</v>
      </c>
      <c r="J86" s="39">
        <f>C86+D86+G86+H86+I86</f>
        <v>1335.76</v>
      </c>
      <c r="K86" s="104">
        <v>0</v>
      </c>
      <c r="L86" s="37">
        <v>104.18</v>
      </c>
      <c r="M86" s="104">
        <v>859.33</v>
      </c>
      <c r="N86" s="39">
        <f>SUM(K86:M86)</f>
        <v>963.51</v>
      </c>
      <c r="O86" s="38">
        <f>J86+N86</f>
        <v>2299.27</v>
      </c>
      <c r="P86" s="37">
        <v>5000</v>
      </c>
      <c r="Q86" s="37">
        <v>311333</v>
      </c>
      <c r="R86" s="53"/>
    </row>
    <row r="87" spans="1:18" ht="15.75" thickBot="1">
      <c r="A87" s="52"/>
      <c r="B87" s="46"/>
      <c r="C87" s="46"/>
      <c r="D87" s="46"/>
      <c r="E87" s="46"/>
      <c r="F87" s="46"/>
      <c r="G87" s="51"/>
      <c r="H87" s="49"/>
      <c r="I87" s="48"/>
      <c r="J87" s="71"/>
      <c r="K87" s="103"/>
      <c r="L87" s="102"/>
      <c r="M87" s="101"/>
      <c r="N87" s="29"/>
      <c r="O87" s="28"/>
      <c r="P87" s="27"/>
      <c r="Q87" s="26"/>
      <c r="R87" s="46"/>
    </row>
    <row r="88" spans="1:18" ht="15">
      <c r="A88" s="13" t="s">
        <v>9</v>
      </c>
      <c r="B88" s="13">
        <v>22</v>
      </c>
      <c r="C88" s="13">
        <v>845.6</v>
      </c>
      <c r="D88" s="13">
        <v>1017.26</v>
      </c>
      <c r="E88" s="13">
        <v>2412.58</v>
      </c>
      <c r="F88" s="13">
        <v>76.59</v>
      </c>
      <c r="G88" s="45">
        <f>E88+F88</f>
        <v>2489.17</v>
      </c>
      <c r="H88" s="13">
        <v>780.78</v>
      </c>
      <c r="I88" s="13">
        <v>8.42</v>
      </c>
      <c r="J88" s="43">
        <f>C88+D88+G88+H88+I88</f>
        <v>5141.2300000000005</v>
      </c>
      <c r="K88" s="13">
        <v>164.04</v>
      </c>
      <c r="L88" s="13">
        <v>28.69</v>
      </c>
      <c r="M88" s="13">
        <v>560.51</v>
      </c>
      <c r="N88" s="43">
        <f>SUM(K88:M88)</f>
        <v>753.24</v>
      </c>
      <c r="O88" s="44">
        <f aca="true" t="shared" si="0" ref="O88:O94">J88+N88</f>
        <v>5894.47</v>
      </c>
      <c r="P88" s="13">
        <v>0</v>
      </c>
      <c r="Q88" s="13"/>
      <c r="R88" s="23">
        <v>22</v>
      </c>
    </row>
    <row r="89" spans="1:18" ht="15">
      <c r="A89" s="36" t="s">
        <v>8</v>
      </c>
      <c r="B89" s="36"/>
      <c r="C89" s="13">
        <v>0</v>
      </c>
      <c r="D89" s="36">
        <v>342.78</v>
      </c>
      <c r="E89" s="36">
        <v>713.45</v>
      </c>
      <c r="F89" s="36">
        <v>33.58</v>
      </c>
      <c r="G89" s="41">
        <f>E89+F89</f>
        <v>747.0300000000001</v>
      </c>
      <c r="H89" s="36">
        <v>780.78</v>
      </c>
      <c r="I89" s="36">
        <v>9.66</v>
      </c>
      <c r="J89" s="40">
        <f>C89+D89+G89+H89+I89</f>
        <v>1880.25</v>
      </c>
      <c r="K89" s="36">
        <v>162.63</v>
      </c>
      <c r="L89" s="36">
        <v>0</v>
      </c>
      <c r="M89" s="13">
        <v>560.51</v>
      </c>
      <c r="N89" s="40">
        <f>SUM(K89:M89)</f>
        <v>723.14</v>
      </c>
      <c r="O89" s="42">
        <f t="shared" si="0"/>
        <v>2603.39</v>
      </c>
      <c r="P89" s="36">
        <v>0</v>
      </c>
      <c r="Q89" s="36"/>
      <c r="R89" s="25"/>
    </row>
    <row r="90" spans="1:18" ht="15.75" thickBot="1">
      <c r="A90" s="37" t="s">
        <v>7</v>
      </c>
      <c r="B90" s="37"/>
      <c r="C90" s="54">
        <v>845.6</v>
      </c>
      <c r="D90" s="37">
        <v>60.78</v>
      </c>
      <c r="E90" s="37">
        <v>213.29</v>
      </c>
      <c r="F90" s="37">
        <v>18.12</v>
      </c>
      <c r="G90" s="55">
        <f>E90+F90</f>
        <v>231.41</v>
      </c>
      <c r="H90" s="37">
        <v>260.26</v>
      </c>
      <c r="I90" s="37">
        <v>7.55</v>
      </c>
      <c r="J90" s="39">
        <f>C90+D90+G90+H90+I90</f>
        <v>1405.6</v>
      </c>
      <c r="K90" s="37">
        <v>54.21</v>
      </c>
      <c r="L90" s="37">
        <v>67.95</v>
      </c>
      <c r="M90" s="13">
        <v>560.51</v>
      </c>
      <c r="N90" s="39">
        <f>SUM(K90:M90)</f>
        <v>682.67</v>
      </c>
      <c r="O90" s="38">
        <f t="shared" si="0"/>
        <v>2088.27</v>
      </c>
      <c r="P90" s="37">
        <v>7000</v>
      </c>
      <c r="Q90" s="37">
        <v>386975</v>
      </c>
      <c r="R90" s="53"/>
    </row>
    <row r="91" spans="1:18" ht="15.75" thickBot="1">
      <c r="A91" s="52"/>
      <c r="B91" s="64"/>
      <c r="C91" s="100"/>
      <c r="D91" s="99"/>
      <c r="E91" s="46"/>
      <c r="F91" s="46"/>
      <c r="G91" s="51"/>
      <c r="H91" s="49"/>
      <c r="I91" s="48"/>
      <c r="J91" s="71"/>
      <c r="K91" s="67"/>
      <c r="L91" s="49"/>
      <c r="M91" s="48"/>
      <c r="N91" s="62"/>
      <c r="O91" s="28">
        <f t="shared" si="0"/>
        <v>0</v>
      </c>
      <c r="P91" s="27"/>
      <c r="Q91" s="26"/>
      <c r="R91" s="64"/>
    </row>
    <row r="92" spans="1:18" ht="15">
      <c r="A92" s="13" t="s">
        <v>9</v>
      </c>
      <c r="B92" s="13">
        <v>23</v>
      </c>
      <c r="C92" s="13">
        <v>1282.4</v>
      </c>
      <c r="D92" s="13">
        <v>167.62</v>
      </c>
      <c r="E92" s="13">
        <v>216.73</v>
      </c>
      <c r="F92" s="13">
        <v>116.15</v>
      </c>
      <c r="G92" s="45">
        <f>E92+F92</f>
        <v>332.88</v>
      </c>
      <c r="H92" s="13">
        <v>520.52</v>
      </c>
      <c r="I92" s="13">
        <v>12.77</v>
      </c>
      <c r="J92" s="43">
        <f>C92+D92+G92+H92+I92</f>
        <v>2316.19</v>
      </c>
      <c r="K92" s="13">
        <v>109.36</v>
      </c>
      <c r="L92" s="13">
        <v>43.51</v>
      </c>
      <c r="M92" s="13">
        <v>850.05</v>
      </c>
      <c r="N92" s="43">
        <f>SUM(K92:M92)</f>
        <v>1002.92</v>
      </c>
      <c r="O92" s="44">
        <f t="shared" si="0"/>
        <v>3319.11</v>
      </c>
      <c r="P92" s="13">
        <v>3350</v>
      </c>
      <c r="Q92" s="13">
        <v>490088</v>
      </c>
      <c r="R92" s="23">
        <v>23</v>
      </c>
    </row>
    <row r="93" spans="1:18" ht="15">
      <c r="A93" s="36" t="s">
        <v>8</v>
      </c>
      <c r="B93" s="36"/>
      <c r="C93" s="36">
        <v>0</v>
      </c>
      <c r="D93" s="36">
        <v>216.34</v>
      </c>
      <c r="E93" s="36">
        <v>245.42</v>
      </c>
      <c r="F93" s="36">
        <v>50.93</v>
      </c>
      <c r="G93" s="41">
        <f>E93+F93</f>
        <v>296.34999999999997</v>
      </c>
      <c r="H93" s="36">
        <v>520.52</v>
      </c>
      <c r="I93" s="36">
        <v>14.66</v>
      </c>
      <c r="J93" s="40">
        <f>D93+G93+H93+I93</f>
        <v>1047.8700000000001</v>
      </c>
      <c r="K93" s="36">
        <v>108.42</v>
      </c>
      <c r="L93" s="36">
        <v>0</v>
      </c>
      <c r="M93" s="13">
        <v>850.05</v>
      </c>
      <c r="N93" s="40">
        <f>SUM(K93:M93)</f>
        <v>958.4699999999999</v>
      </c>
      <c r="O93" s="42">
        <f t="shared" si="0"/>
        <v>2006.3400000000001</v>
      </c>
      <c r="P93" s="36">
        <v>3350</v>
      </c>
      <c r="Q93" s="36">
        <v>144121</v>
      </c>
      <c r="R93" s="25"/>
    </row>
    <row r="94" spans="1:18" ht="15.75" thickBot="1">
      <c r="A94" s="37" t="s">
        <v>7</v>
      </c>
      <c r="B94" s="37"/>
      <c r="C94" s="37">
        <v>1282.4</v>
      </c>
      <c r="D94" s="37">
        <v>185.6</v>
      </c>
      <c r="E94" s="37">
        <v>233.17</v>
      </c>
      <c r="F94" s="37">
        <v>27.48</v>
      </c>
      <c r="G94" s="55">
        <f>SUM(E94:F94)</f>
        <v>260.65</v>
      </c>
      <c r="H94" s="37">
        <v>520.52</v>
      </c>
      <c r="I94" s="37">
        <v>11.45</v>
      </c>
      <c r="J94" s="39">
        <f>C94+D94+G94+H94+I94</f>
        <v>2260.62</v>
      </c>
      <c r="K94" s="37">
        <v>108.42</v>
      </c>
      <c r="L94" s="37">
        <v>103.05</v>
      </c>
      <c r="M94" s="54">
        <v>850.05</v>
      </c>
      <c r="N94" s="39">
        <f>SUM(K94:M94)</f>
        <v>1061.52</v>
      </c>
      <c r="O94" s="38">
        <f t="shared" si="0"/>
        <v>3322.14</v>
      </c>
      <c r="P94" s="37">
        <v>1300</v>
      </c>
      <c r="Q94" s="37">
        <v>179539</v>
      </c>
      <c r="R94" s="53"/>
    </row>
    <row r="95" spans="1:18" ht="15.75" thickBot="1">
      <c r="A95" s="52"/>
      <c r="B95" s="46"/>
      <c r="C95" s="46"/>
      <c r="D95" s="46"/>
      <c r="E95" s="46"/>
      <c r="F95" s="46"/>
      <c r="G95" s="51"/>
      <c r="H95" s="49"/>
      <c r="I95" s="48"/>
      <c r="J95" s="71"/>
      <c r="K95" s="67"/>
      <c r="L95" s="48"/>
      <c r="M95" s="47"/>
      <c r="N95" s="29"/>
      <c r="O95" s="28"/>
      <c r="P95" s="27"/>
      <c r="Q95" s="26"/>
      <c r="R95" s="46"/>
    </row>
    <row r="96" spans="1:18" ht="15">
      <c r="A96" s="13" t="s">
        <v>9</v>
      </c>
      <c r="B96" s="13">
        <v>24</v>
      </c>
      <c r="C96" s="13">
        <v>1296.4</v>
      </c>
      <c r="D96" s="13">
        <v>133.4</v>
      </c>
      <c r="E96" s="13">
        <v>225.26</v>
      </c>
      <c r="F96" s="13">
        <v>117.42</v>
      </c>
      <c r="G96" s="45">
        <f>E96+F96</f>
        <v>342.68</v>
      </c>
      <c r="H96" s="13">
        <v>520.52</v>
      </c>
      <c r="I96" s="13">
        <v>12.91</v>
      </c>
      <c r="J96" s="43">
        <f>C96+D96+G96+H96+I96</f>
        <v>2305.91</v>
      </c>
      <c r="K96" s="13">
        <v>109.36</v>
      </c>
      <c r="L96" s="13">
        <v>43.99</v>
      </c>
      <c r="M96" s="13">
        <v>859.33</v>
      </c>
      <c r="N96" s="43">
        <f>SUM(K96:M96)</f>
        <v>1012.6800000000001</v>
      </c>
      <c r="O96" s="44">
        <f>J96+N96</f>
        <v>3318.59</v>
      </c>
      <c r="P96" s="13">
        <v>0</v>
      </c>
      <c r="Q96" s="13"/>
      <c r="R96" s="23">
        <v>24</v>
      </c>
    </row>
    <row r="97" spans="1:18" ht="15">
      <c r="A97" s="36" t="s">
        <v>8</v>
      </c>
      <c r="B97" s="36"/>
      <c r="C97" s="13">
        <v>0</v>
      </c>
      <c r="D97" s="36">
        <v>240.53</v>
      </c>
      <c r="E97" s="36">
        <v>509.06</v>
      </c>
      <c r="F97" s="36">
        <v>51.49</v>
      </c>
      <c r="G97" s="41">
        <f>E97+F97</f>
        <v>560.55</v>
      </c>
      <c r="H97" s="36">
        <v>520.52</v>
      </c>
      <c r="I97" s="36">
        <v>14.82</v>
      </c>
      <c r="J97" s="40">
        <f>C97+D97+G97+H97+I97</f>
        <v>1336.4199999999998</v>
      </c>
      <c r="K97" s="36">
        <v>108.42</v>
      </c>
      <c r="L97" s="36">
        <v>0</v>
      </c>
      <c r="M97" s="13">
        <v>859.33</v>
      </c>
      <c r="N97" s="40">
        <f>SUM(K97:M97)</f>
        <v>967.75</v>
      </c>
      <c r="O97" s="42">
        <f>J97+N97</f>
        <v>2304.17</v>
      </c>
      <c r="P97" s="36">
        <v>0</v>
      </c>
      <c r="Q97" s="36"/>
      <c r="R97" s="25"/>
    </row>
    <row r="98" spans="1:18" ht="15.75" thickBot="1">
      <c r="A98" s="37" t="s">
        <v>7</v>
      </c>
      <c r="B98" s="37"/>
      <c r="C98" s="54">
        <v>1296.4</v>
      </c>
      <c r="D98" s="37">
        <v>364.18</v>
      </c>
      <c r="E98" s="37">
        <v>535.06</v>
      </c>
      <c r="F98" s="37">
        <v>27.78</v>
      </c>
      <c r="G98" s="55">
        <f>E98+F98</f>
        <v>562.8399999999999</v>
      </c>
      <c r="H98" s="37">
        <v>520.52</v>
      </c>
      <c r="I98" s="37">
        <v>11.58</v>
      </c>
      <c r="J98" s="39">
        <f>C98+D98+G98+H98+I98</f>
        <v>2755.52</v>
      </c>
      <c r="K98" s="37">
        <v>108.42</v>
      </c>
      <c r="L98" s="37">
        <v>104.18</v>
      </c>
      <c r="M98" s="13">
        <v>859.33</v>
      </c>
      <c r="N98" s="39">
        <f>SUM(K98:M98)</f>
        <v>1071.93</v>
      </c>
      <c r="O98" s="38">
        <f>J98+N98</f>
        <v>3827.45</v>
      </c>
      <c r="P98" s="37">
        <v>0</v>
      </c>
      <c r="Q98" s="37"/>
      <c r="R98" s="53"/>
    </row>
    <row r="99" spans="1:18" ht="15.75" thickBot="1">
      <c r="A99" s="52"/>
      <c r="B99" s="64"/>
      <c r="C99" s="100"/>
      <c r="D99" s="99"/>
      <c r="E99" s="46"/>
      <c r="F99" s="46"/>
      <c r="G99" s="51"/>
      <c r="H99" s="49"/>
      <c r="I99" s="48"/>
      <c r="J99" s="71"/>
      <c r="K99" s="67"/>
      <c r="L99" s="49"/>
      <c r="M99" s="48"/>
      <c r="N99" s="62"/>
      <c r="O99" s="28"/>
      <c r="P99" s="27"/>
      <c r="Q99" s="26"/>
      <c r="R99" s="64"/>
    </row>
    <row r="100" spans="1:18" ht="15">
      <c r="A100" s="13" t="s">
        <v>9</v>
      </c>
      <c r="B100" s="13">
        <v>25</v>
      </c>
      <c r="C100" s="13">
        <v>854</v>
      </c>
      <c r="D100" s="13">
        <v>160.6</v>
      </c>
      <c r="E100" s="13">
        <v>351.85</v>
      </c>
      <c r="F100" s="13">
        <v>77.35</v>
      </c>
      <c r="G100" s="45">
        <f>E100+F100</f>
        <v>429.20000000000005</v>
      </c>
      <c r="H100" s="13">
        <v>780.78</v>
      </c>
      <c r="I100" s="13">
        <v>8.5</v>
      </c>
      <c r="J100" s="43">
        <f>C100+D100+G100+H100+I100</f>
        <v>2233.08</v>
      </c>
      <c r="K100" s="13">
        <v>164.04</v>
      </c>
      <c r="L100" s="13">
        <v>28.98</v>
      </c>
      <c r="M100" s="13">
        <v>566.08</v>
      </c>
      <c r="N100" s="43">
        <f>SUM(K100:M100)</f>
        <v>759.1</v>
      </c>
      <c r="O100" s="44">
        <f>J100+N100</f>
        <v>2992.18</v>
      </c>
      <c r="P100" s="13">
        <v>2000</v>
      </c>
      <c r="Q100" s="13">
        <v>61247</v>
      </c>
      <c r="R100" s="23">
        <v>25</v>
      </c>
    </row>
    <row r="101" spans="1:18" ht="15">
      <c r="A101" s="36" t="s">
        <v>8</v>
      </c>
      <c r="B101" s="36"/>
      <c r="C101" s="36">
        <v>0</v>
      </c>
      <c r="D101" s="36">
        <v>130.56</v>
      </c>
      <c r="E101" s="36">
        <v>309.68</v>
      </c>
      <c r="F101" s="36">
        <v>33.92</v>
      </c>
      <c r="G101" s="41">
        <f>E101+F101</f>
        <v>343.6</v>
      </c>
      <c r="H101" s="36">
        <v>780.78</v>
      </c>
      <c r="I101" s="36">
        <v>9.76</v>
      </c>
      <c r="J101" s="40">
        <f>C101+D101+G101+H101+I101</f>
        <v>1264.7</v>
      </c>
      <c r="K101" s="36">
        <v>162.63</v>
      </c>
      <c r="L101" s="36">
        <v>0</v>
      </c>
      <c r="M101" s="13">
        <v>566.08</v>
      </c>
      <c r="N101" s="40">
        <f>SUM(K101:M101)</f>
        <v>728.71</v>
      </c>
      <c r="O101" s="42">
        <f>J101+N101</f>
        <v>1993.41</v>
      </c>
      <c r="P101" s="36">
        <v>5000</v>
      </c>
      <c r="Q101" s="36" t="s">
        <v>13</v>
      </c>
      <c r="R101" s="25"/>
    </row>
    <row r="102" spans="1:18" ht="15.75" thickBot="1">
      <c r="A102" s="37" t="s">
        <v>7</v>
      </c>
      <c r="B102" s="37"/>
      <c r="C102" s="37">
        <v>854</v>
      </c>
      <c r="D102" s="37">
        <v>87.87</v>
      </c>
      <c r="E102" s="37">
        <v>292.61</v>
      </c>
      <c r="F102" s="37">
        <v>18.3</v>
      </c>
      <c r="G102" s="55">
        <f>E102+F102</f>
        <v>310.91</v>
      </c>
      <c r="H102" s="37">
        <v>780.78</v>
      </c>
      <c r="I102" s="37">
        <v>7.63</v>
      </c>
      <c r="J102" s="39">
        <f>C102+D102+G102+H102+I102</f>
        <v>2041.19</v>
      </c>
      <c r="K102" s="37">
        <v>162.63</v>
      </c>
      <c r="L102" s="37">
        <v>68.63</v>
      </c>
      <c r="M102" s="13">
        <v>566.08</v>
      </c>
      <c r="N102" s="39">
        <f>SUM(K102:M102)</f>
        <v>797.34</v>
      </c>
      <c r="O102" s="38">
        <f>J102+N102</f>
        <v>2838.53</v>
      </c>
      <c r="P102" s="37">
        <v>0</v>
      </c>
      <c r="Q102" s="37"/>
      <c r="R102" s="53"/>
    </row>
    <row r="103" spans="1:18" ht="15.75" thickBot="1">
      <c r="A103" s="52"/>
      <c r="B103" s="46"/>
      <c r="C103" s="46"/>
      <c r="D103" s="46"/>
      <c r="E103" s="46"/>
      <c r="F103" s="64"/>
      <c r="G103" s="98"/>
      <c r="H103" s="97"/>
      <c r="I103" s="81"/>
      <c r="J103" s="71"/>
      <c r="K103" s="67"/>
      <c r="L103" s="49"/>
      <c r="M103" s="48"/>
      <c r="N103" s="62"/>
      <c r="O103" s="28"/>
      <c r="P103" s="27"/>
      <c r="Q103" s="26"/>
      <c r="R103" s="46"/>
    </row>
    <row r="104" spans="1:18" ht="15">
      <c r="A104" s="13" t="s">
        <v>9</v>
      </c>
      <c r="B104" s="13">
        <v>26</v>
      </c>
      <c r="C104" s="13">
        <v>1262.8</v>
      </c>
      <c r="D104" s="13">
        <v>113.22</v>
      </c>
      <c r="E104" s="13">
        <v>285.14</v>
      </c>
      <c r="F104" s="13">
        <v>114.37</v>
      </c>
      <c r="G104" s="96">
        <f>E104+F104</f>
        <v>399.51</v>
      </c>
      <c r="H104" s="58">
        <v>0</v>
      </c>
      <c r="I104" s="95">
        <v>12.57</v>
      </c>
      <c r="J104" s="94">
        <f>C104+D104+G104+H104+I104</f>
        <v>1788.1</v>
      </c>
      <c r="K104" s="13">
        <v>164.04</v>
      </c>
      <c r="L104" s="13">
        <v>42.85</v>
      </c>
      <c r="M104" s="13">
        <v>837.06</v>
      </c>
      <c r="N104" s="43">
        <f>SUM(K104:M104)</f>
        <v>1043.9499999999998</v>
      </c>
      <c r="O104" s="44">
        <f>J104+N104</f>
        <v>2832.0499999999997</v>
      </c>
      <c r="P104" s="13">
        <v>3000</v>
      </c>
      <c r="Q104" s="13">
        <v>156024</v>
      </c>
      <c r="R104" s="23">
        <v>26</v>
      </c>
    </row>
    <row r="105" spans="1:18" ht="15">
      <c r="A105" s="36" t="s">
        <v>8</v>
      </c>
      <c r="B105" s="36"/>
      <c r="C105" s="13">
        <v>0</v>
      </c>
      <c r="D105" s="36">
        <v>192.1</v>
      </c>
      <c r="E105" s="36">
        <v>413.73</v>
      </c>
      <c r="F105" s="36">
        <v>50.15</v>
      </c>
      <c r="G105" s="93">
        <f>E105+F105</f>
        <v>463.88</v>
      </c>
      <c r="H105" s="57">
        <v>0</v>
      </c>
      <c r="I105" s="92">
        <v>14.43</v>
      </c>
      <c r="J105" s="89">
        <f>C105+D105+G105+H105+I105</f>
        <v>670.41</v>
      </c>
      <c r="K105" s="36">
        <v>162.63</v>
      </c>
      <c r="L105" s="36">
        <v>0</v>
      </c>
      <c r="M105" s="13">
        <v>837.06</v>
      </c>
      <c r="N105" s="40">
        <f>SUM(K105:M105)</f>
        <v>999.6899999999999</v>
      </c>
      <c r="O105" s="42">
        <f>J105+N105</f>
        <v>1670.1</v>
      </c>
      <c r="P105" s="36">
        <v>3000</v>
      </c>
      <c r="Q105" s="36">
        <v>3868</v>
      </c>
      <c r="R105" s="25"/>
    </row>
    <row r="106" spans="1:18" ht="15.75" thickBot="1">
      <c r="A106" s="37" t="s">
        <v>7</v>
      </c>
      <c r="B106" s="37"/>
      <c r="C106" s="13">
        <v>1262.8</v>
      </c>
      <c r="D106" s="37">
        <v>176.03</v>
      </c>
      <c r="E106" s="37">
        <v>367.14</v>
      </c>
      <c r="F106" s="37">
        <v>27.06</v>
      </c>
      <c r="G106" s="91">
        <f>E106+F106</f>
        <v>394.2</v>
      </c>
      <c r="H106" s="56">
        <v>0</v>
      </c>
      <c r="I106" s="90">
        <v>11.28</v>
      </c>
      <c r="J106" s="89">
        <f>C106+D106+G106+H106+I106</f>
        <v>1844.31</v>
      </c>
      <c r="K106" s="74">
        <v>162.63</v>
      </c>
      <c r="L106" s="37">
        <v>101.48</v>
      </c>
      <c r="M106" s="54">
        <v>837.06</v>
      </c>
      <c r="N106" s="39">
        <f>SUM(K106:M106)</f>
        <v>1101.17</v>
      </c>
      <c r="O106" s="38">
        <f>J106+N106</f>
        <v>2945.48</v>
      </c>
      <c r="P106" s="37">
        <v>3000</v>
      </c>
      <c r="Q106" s="37">
        <v>121073</v>
      </c>
      <c r="R106" s="53"/>
    </row>
    <row r="107" spans="1:18" ht="15.75" thickBot="1">
      <c r="A107" s="52"/>
      <c r="B107" s="46"/>
      <c r="C107" s="46"/>
      <c r="D107" s="46"/>
      <c r="E107" s="46"/>
      <c r="F107" s="46"/>
      <c r="G107" s="69"/>
      <c r="H107" s="88"/>
      <c r="I107" s="87"/>
      <c r="J107" s="86"/>
      <c r="K107" s="67"/>
      <c r="L107" s="48"/>
      <c r="M107" s="85"/>
      <c r="N107" s="29"/>
      <c r="O107" s="28"/>
      <c r="P107" s="27"/>
      <c r="Q107" s="26"/>
      <c r="R107" s="46"/>
    </row>
    <row r="108" spans="1:18" ht="15">
      <c r="A108" s="13" t="s">
        <v>9</v>
      </c>
      <c r="B108" s="13">
        <v>27</v>
      </c>
      <c r="C108" s="13">
        <v>1276.8</v>
      </c>
      <c r="D108" s="13">
        <v>41.01</v>
      </c>
      <c r="E108" s="13">
        <v>73.15</v>
      </c>
      <c r="F108" s="13">
        <v>115.64</v>
      </c>
      <c r="G108" s="45">
        <f>E108+F108</f>
        <v>188.79000000000002</v>
      </c>
      <c r="H108" s="13">
        <v>260.26</v>
      </c>
      <c r="I108" s="13">
        <v>12.71</v>
      </c>
      <c r="J108" s="43">
        <f>C108+D108+G108+H108+I108</f>
        <v>1779.57</v>
      </c>
      <c r="K108" s="13">
        <v>54.68</v>
      </c>
      <c r="L108" s="13">
        <v>43.42</v>
      </c>
      <c r="M108" s="13">
        <v>846.34</v>
      </c>
      <c r="N108" s="43">
        <f>SUM(K108:M108)</f>
        <v>944.44</v>
      </c>
      <c r="O108" s="44">
        <f>J108+N108</f>
        <v>2724.01</v>
      </c>
      <c r="P108" s="13">
        <v>2800</v>
      </c>
      <c r="Q108" s="13">
        <v>197306</v>
      </c>
      <c r="R108" s="23">
        <v>27</v>
      </c>
    </row>
    <row r="109" spans="1:18" ht="15">
      <c r="A109" s="36" t="s">
        <v>8</v>
      </c>
      <c r="B109" s="36"/>
      <c r="C109" s="36">
        <v>0</v>
      </c>
      <c r="D109" s="36">
        <v>61.19</v>
      </c>
      <c r="E109" s="36">
        <v>83.47</v>
      </c>
      <c r="F109" s="36">
        <v>50.71</v>
      </c>
      <c r="G109" s="41">
        <f>E109+F109</f>
        <v>134.18</v>
      </c>
      <c r="H109" s="13">
        <v>260.26</v>
      </c>
      <c r="I109" s="36">
        <v>14.59</v>
      </c>
      <c r="J109" s="40">
        <f>C109+D109+G109+H109+I109</f>
        <v>470.21999999999997</v>
      </c>
      <c r="K109" s="36">
        <v>54.21</v>
      </c>
      <c r="L109" s="36">
        <v>0</v>
      </c>
      <c r="M109" s="13">
        <v>846.34</v>
      </c>
      <c r="N109" s="40">
        <f>SUM(K109:M109)</f>
        <v>900.5500000000001</v>
      </c>
      <c r="O109" s="42">
        <f>J109+N109</f>
        <v>1370.77</v>
      </c>
      <c r="P109" s="36">
        <v>2800</v>
      </c>
      <c r="Q109" s="36">
        <v>282030</v>
      </c>
      <c r="R109" s="25"/>
    </row>
    <row r="110" spans="1:18" ht="15.75" thickBot="1">
      <c r="A110" s="37" t="s">
        <v>7</v>
      </c>
      <c r="B110" s="37"/>
      <c r="C110" s="37">
        <v>1276.8</v>
      </c>
      <c r="D110" s="37">
        <v>108.11</v>
      </c>
      <c r="E110" s="37">
        <v>138.32</v>
      </c>
      <c r="F110" s="37">
        <v>27.36</v>
      </c>
      <c r="G110" s="55">
        <f>E110+F110</f>
        <v>165.68</v>
      </c>
      <c r="H110" s="13">
        <v>260.26</v>
      </c>
      <c r="I110" s="37">
        <v>11.4</v>
      </c>
      <c r="J110" s="39">
        <f>C110+D110+G110+H110+I110</f>
        <v>1822.25</v>
      </c>
      <c r="K110" s="37">
        <v>54.21</v>
      </c>
      <c r="L110" s="37">
        <v>102.6</v>
      </c>
      <c r="M110" s="13">
        <v>846.34</v>
      </c>
      <c r="N110" s="39">
        <f>SUM(K110:M110)</f>
        <v>1003.1500000000001</v>
      </c>
      <c r="O110" s="38">
        <f>J110+N110</f>
        <v>2825.4</v>
      </c>
      <c r="P110" s="37">
        <v>2800</v>
      </c>
      <c r="Q110" s="37">
        <v>43099</v>
      </c>
      <c r="R110" s="53"/>
    </row>
    <row r="111" spans="1:18" ht="15.75" thickBot="1">
      <c r="A111" s="52"/>
      <c r="B111" s="46"/>
      <c r="C111" s="46"/>
      <c r="D111" s="46"/>
      <c r="E111" s="46"/>
      <c r="F111" s="46"/>
      <c r="G111" s="51"/>
      <c r="H111" s="49"/>
      <c r="I111" s="48"/>
      <c r="J111" s="71"/>
      <c r="K111" s="67"/>
      <c r="L111" s="49"/>
      <c r="M111" s="48"/>
      <c r="N111" s="62"/>
      <c r="O111" s="28"/>
      <c r="P111" s="27"/>
      <c r="Q111" s="26"/>
      <c r="R111" s="46"/>
    </row>
    <row r="112" spans="1:18" ht="15">
      <c r="A112" s="13" t="s">
        <v>9</v>
      </c>
      <c r="B112" s="13">
        <v>28</v>
      </c>
      <c r="C112" s="13">
        <v>845.6</v>
      </c>
      <c r="D112" s="13">
        <v>283.45</v>
      </c>
      <c r="E112" s="13">
        <v>485.98</v>
      </c>
      <c r="F112" s="13">
        <v>76.59</v>
      </c>
      <c r="G112" s="45">
        <f>E112+F112</f>
        <v>562.57</v>
      </c>
      <c r="H112" s="13">
        <v>780.78</v>
      </c>
      <c r="I112" s="84">
        <v>8.42</v>
      </c>
      <c r="J112" s="43">
        <f>C112+D112+G112+H112+I112</f>
        <v>2480.8199999999997</v>
      </c>
      <c r="K112" s="13">
        <v>164.04</v>
      </c>
      <c r="L112" s="13">
        <v>28.69</v>
      </c>
      <c r="M112" s="13">
        <v>560.51</v>
      </c>
      <c r="N112" s="43">
        <f>SUM(K112:M112)</f>
        <v>753.24</v>
      </c>
      <c r="O112" s="44">
        <f>J112+N112</f>
        <v>3234.0599999999995</v>
      </c>
      <c r="P112" s="13">
        <v>0</v>
      </c>
      <c r="Q112" s="13"/>
      <c r="R112" s="23">
        <v>28</v>
      </c>
    </row>
    <row r="113" spans="1:18" ht="15">
      <c r="A113" s="36" t="s">
        <v>8</v>
      </c>
      <c r="B113" s="36"/>
      <c r="C113" s="36">
        <v>0</v>
      </c>
      <c r="D113" s="36">
        <v>307.05</v>
      </c>
      <c r="E113" s="36">
        <v>478.78</v>
      </c>
      <c r="F113" s="36">
        <v>33.58</v>
      </c>
      <c r="G113" s="41">
        <f>E113+F113</f>
        <v>512.36</v>
      </c>
      <c r="H113" s="13">
        <v>780.78</v>
      </c>
      <c r="I113" s="83">
        <v>9.66</v>
      </c>
      <c r="J113" s="40">
        <f>C113+D113+G113+H113+I113</f>
        <v>1609.8500000000001</v>
      </c>
      <c r="K113" s="36">
        <v>162.63</v>
      </c>
      <c r="L113" s="36">
        <v>0</v>
      </c>
      <c r="M113" s="13">
        <v>560.51</v>
      </c>
      <c r="N113" s="40">
        <f>SUM(K113:M113)</f>
        <v>723.14</v>
      </c>
      <c r="O113" s="42">
        <f>J113+N113</f>
        <v>2332.9900000000002</v>
      </c>
      <c r="P113" s="36">
        <v>0</v>
      </c>
      <c r="Q113" s="36"/>
      <c r="R113" s="25"/>
    </row>
    <row r="114" spans="1:18" ht="15.75" thickBot="1">
      <c r="A114" s="37" t="s">
        <v>7</v>
      </c>
      <c r="B114" s="37"/>
      <c r="C114" s="37">
        <v>845.6</v>
      </c>
      <c r="D114" s="37">
        <v>268.31</v>
      </c>
      <c r="E114" s="37">
        <v>480.41</v>
      </c>
      <c r="F114" s="37">
        <v>18.12</v>
      </c>
      <c r="G114" s="55">
        <f>E114+F114</f>
        <v>498.53000000000003</v>
      </c>
      <c r="H114" s="13">
        <v>780.78</v>
      </c>
      <c r="I114" s="78">
        <v>7.55</v>
      </c>
      <c r="J114" s="39">
        <f>C114+D114+G114+H114+I114</f>
        <v>2400.7700000000004</v>
      </c>
      <c r="K114" s="37">
        <v>162.63</v>
      </c>
      <c r="L114" s="37">
        <v>67.95</v>
      </c>
      <c r="M114" s="54">
        <v>560.51</v>
      </c>
      <c r="N114" s="39">
        <f>SUM(K114:M114)</f>
        <v>791.0899999999999</v>
      </c>
      <c r="O114" s="38">
        <f>J114+N114</f>
        <v>3191.8600000000006</v>
      </c>
      <c r="P114" s="37">
        <v>0</v>
      </c>
      <c r="Q114" s="37"/>
      <c r="R114" s="53"/>
    </row>
    <row r="115" spans="1:18" ht="15.75" thickBot="1">
      <c r="A115" s="72"/>
      <c r="B115" s="27"/>
      <c r="C115" s="46"/>
      <c r="D115" s="46"/>
      <c r="E115" s="27"/>
      <c r="F115" s="82"/>
      <c r="G115" s="51"/>
      <c r="H115" s="49"/>
      <c r="I115" s="48"/>
      <c r="J115" s="71"/>
      <c r="K115" s="67"/>
      <c r="L115" s="48"/>
      <c r="M115" s="47"/>
      <c r="N115" s="29"/>
      <c r="O115" s="28"/>
      <c r="P115" s="27"/>
      <c r="Q115" s="26"/>
      <c r="R115" s="46"/>
    </row>
    <row r="116" spans="1:18" ht="15.75" thickBot="1">
      <c r="A116" s="13" t="s">
        <v>9</v>
      </c>
      <c r="B116" s="13">
        <v>29</v>
      </c>
      <c r="C116" s="13">
        <v>1271.2</v>
      </c>
      <c r="D116" s="13">
        <v>0</v>
      </c>
      <c r="E116" s="13">
        <v>126.54</v>
      </c>
      <c r="F116" s="13">
        <v>115.13</v>
      </c>
      <c r="G116" s="45">
        <f>E116+F116</f>
        <v>241.67000000000002</v>
      </c>
      <c r="H116" s="13">
        <v>520.52</v>
      </c>
      <c r="I116" s="13">
        <v>12.66</v>
      </c>
      <c r="J116" s="75">
        <f>C116+D116+G116+H116+I116</f>
        <v>2046.0500000000002</v>
      </c>
      <c r="K116" s="13">
        <v>109.36</v>
      </c>
      <c r="L116" s="13">
        <v>43.13</v>
      </c>
      <c r="M116" s="13">
        <v>842.62</v>
      </c>
      <c r="N116" s="43">
        <f>SUM(K116:M116)</f>
        <v>995.11</v>
      </c>
      <c r="O116" s="44">
        <f>J116+N116</f>
        <v>3041.1600000000003</v>
      </c>
      <c r="P116" s="13">
        <v>5000</v>
      </c>
      <c r="Q116" s="13">
        <v>429310</v>
      </c>
      <c r="R116" s="23">
        <v>29</v>
      </c>
    </row>
    <row r="117" spans="1:18" ht="15">
      <c r="A117" s="36" t="s">
        <v>8</v>
      </c>
      <c r="B117" s="36"/>
      <c r="C117" s="36">
        <v>0</v>
      </c>
      <c r="D117" s="36">
        <v>0</v>
      </c>
      <c r="E117" s="36">
        <v>165.59</v>
      </c>
      <c r="F117" s="36">
        <v>50.48</v>
      </c>
      <c r="G117" s="41">
        <f>E117+F117</f>
        <v>216.07</v>
      </c>
      <c r="H117" s="36">
        <v>520.52</v>
      </c>
      <c r="I117" s="36">
        <v>14.53</v>
      </c>
      <c r="J117" s="40">
        <f>C117+D117+G117+H117+I117</f>
        <v>751.1199999999999</v>
      </c>
      <c r="K117" s="36">
        <v>108.42</v>
      </c>
      <c r="L117" s="36">
        <v>0</v>
      </c>
      <c r="M117" s="13">
        <v>842.62</v>
      </c>
      <c r="N117" s="40">
        <f>SUM(K117:M117)</f>
        <v>951.04</v>
      </c>
      <c r="O117" s="42">
        <f>J117+N117</f>
        <v>1702.1599999999999</v>
      </c>
      <c r="P117" s="36">
        <v>5000</v>
      </c>
      <c r="Q117" s="36">
        <v>766295</v>
      </c>
      <c r="R117" s="25"/>
    </row>
    <row r="118" spans="1:18" ht="15.75" thickBot="1">
      <c r="A118" s="37" t="s">
        <v>7</v>
      </c>
      <c r="B118" s="37"/>
      <c r="C118" s="37">
        <v>1271.2</v>
      </c>
      <c r="D118" s="37">
        <v>378.16</v>
      </c>
      <c r="E118" s="37">
        <v>643.39</v>
      </c>
      <c r="F118" s="37">
        <v>27.24</v>
      </c>
      <c r="G118" s="55">
        <f>E118+F118</f>
        <v>670.63</v>
      </c>
      <c r="H118" s="37">
        <v>520.52</v>
      </c>
      <c r="I118" s="37">
        <v>11.35</v>
      </c>
      <c r="J118" s="39">
        <f>C118+D118+G118+H118+I118</f>
        <v>2851.86</v>
      </c>
      <c r="K118" s="37">
        <v>108.42</v>
      </c>
      <c r="L118" s="37">
        <v>102.15</v>
      </c>
      <c r="M118" s="54">
        <v>842.62</v>
      </c>
      <c r="N118" s="39">
        <f>SUM(K118:M118)</f>
        <v>1053.19</v>
      </c>
      <c r="O118" s="38">
        <f>J118+N118</f>
        <v>3905.05</v>
      </c>
      <c r="P118" s="37">
        <v>5000</v>
      </c>
      <c r="Q118" s="37">
        <v>354395</v>
      </c>
      <c r="R118" s="53"/>
    </row>
    <row r="119" spans="1:18" ht="15.75" thickBot="1">
      <c r="A119" s="52"/>
      <c r="B119" s="46"/>
      <c r="C119" s="46"/>
      <c r="D119" s="46"/>
      <c r="E119" s="46"/>
      <c r="F119" s="46"/>
      <c r="G119" s="51"/>
      <c r="H119" s="49"/>
      <c r="I119" s="48"/>
      <c r="J119" s="71"/>
      <c r="K119" s="67"/>
      <c r="L119" s="48"/>
      <c r="M119" s="47"/>
      <c r="N119" s="29"/>
      <c r="O119" s="28"/>
      <c r="P119" s="27"/>
      <c r="Q119" s="26"/>
      <c r="R119" s="46"/>
    </row>
    <row r="120" spans="1:18" ht="15">
      <c r="A120" s="13" t="s">
        <v>9</v>
      </c>
      <c r="B120" s="13">
        <v>30</v>
      </c>
      <c r="C120" s="13">
        <v>1288</v>
      </c>
      <c r="D120" s="13">
        <v>105.68</v>
      </c>
      <c r="E120" s="13">
        <v>217.6</v>
      </c>
      <c r="F120" s="13">
        <v>116.66</v>
      </c>
      <c r="G120" s="45">
        <f>E120+F120</f>
        <v>334.26</v>
      </c>
      <c r="H120" s="58">
        <v>0</v>
      </c>
      <c r="I120" s="13">
        <v>12.82</v>
      </c>
      <c r="J120" s="43">
        <f>C120+D120+G120+H120+I120</f>
        <v>1740.76</v>
      </c>
      <c r="K120" s="13">
        <v>109.36</v>
      </c>
      <c r="L120" s="13">
        <v>43.7</v>
      </c>
      <c r="M120" s="13">
        <v>853.76</v>
      </c>
      <c r="N120" s="43">
        <f>SUM(K120:M120)</f>
        <v>1006.8199999999999</v>
      </c>
      <c r="O120" s="44">
        <f>J120+N120</f>
        <v>2747.58</v>
      </c>
      <c r="P120" s="13">
        <v>0</v>
      </c>
      <c r="Q120" s="13"/>
      <c r="R120" s="23">
        <v>30</v>
      </c>
    </row>
    <row r="121" spans="1:18" ht="15">
      <c r="A121" s="36" t="s">
        <v>8</v>
      </c>
      <c r="B121" s="36"/>
      <c r="C121" s="36">
        <v>0</v>
      </c>
      <c r="D121" s="36">
        <v>100.46</v>
      </c>
      <c r="E121" s="36">
        <v>172.23</v>
      </c>
      <c r="F121" s="36">
        <v>51.15</v>
      </c>
      <c r="G121" s="41">
        <f>E121+F121</f>
        <v>223.38</v>
      </c>
      <c r="H121" s="57">
        <v>0</v>
      </c>
      <c r="I121" s="36">
        <v>14.72</v>
      </c>
      <c r="J121" s="40">
        <f>C121+D121+G121+H121+I121</f>
        <v>338.56</v>
      </c>
      <c r="K121" s="36">
        <v>108.42</v>
      </c>
      <c r="L121" s="36">
        <v>0</v>
      </c>
      <c r="M121" s="13">
        <v>853.76</v>
      </c>
      <c r="N121" s="40">
        <f>SUM(K121:M121)</f>
        <v>962.18</v>
      </c>
      <c r="O121" s="42">
        <f>J121+N121</f>
        <v>1300.74</v>
      </c>
      <c r="P121" s="36">
        <v>0</v>
      </c>
      <c r="Q121" s="36"/>
      <c r="R121" s="25"/>
    </row>
    <row r="122" spans="1:18" ht="15.75" thickBot="1">
      <c r="A122" s="78" t="s">
        <v>7</v>
      </c>
      <c r="B122" s="53"/>
      <c r="C122" s="78">
        <v>1288</v>
      </c>
      <c r="D122" s="78">
        <v>92.39</v>
      </c>
      <c r="E122" s="78">
        <v>166.06</v>
      </c>
      <c r="F122" s="78">
        <v>27.6</v>
      </c>
      <c r="G122" s="55">
        <f>E122+F122</f>
        <v>193.66</v>
      </c>
      <c r="H122" s="56">
        <v>0</v>
      </c>
      <c r="I122" s="78">
        <v>11.5</v>
      </c>
      <c r="J122" s="39">
        <f>C122+D122+G122+H122+I122</f>
        <v>1585.5500000000002</v>
      </c>
      <c r="K122" s="78">
        <v>108.42</v>
      </c>
      <c r="L122" s="78">
        <v>103.5</v>
      </c>
      <c r="M122" s="13">
        <v>853.76</v>
      </c>
      <c r="N122" s="39">
        <f>SUM(K122:M122)</f>
        <v>1065.68</v>
      </c>
      <c r="O122" s="38">
        <f>J122+N122</f>
        <v>2651.2300000000005</v>
      </c>
      <c r="P122" s="37">
        <v>3000</v>
      </c>
      <c r="Q122" s="37">
        <v>325714</v>
      </c>
      <c r="R122" s="53"/>
    </row>
    <row r="123" spans="1:18" ht="15.75" thickBot="1">
      <c r="A123" s="52"/>
      <c r="B123" s="46"/>
      <c r="C123" s="46"/>
      <c r="D123" s="46"/>
      <c r="E123" s="46"/>
      <c r="F123" s="46"/>
      <c r="G123" s="69"/>
      <c r="H123" s="68"/>
      <c r="I123" s="81"/>
      <c r="J123" s="71"/>
      <c r="K123" s="67"/>
      <c r="L123" s="49"/>
      <c r="M123" s="48"/>
      <c r="N123" s="62"/>
      <c r="O123" s="28"/>
      <c r="P123" s="27"/>
      <c r="Q123" s="26"/>
      <c r="R123" s="46"/>
    </row>
    <row r="124" spans="1:18" ht="15">
      <c r="A124" s="13" t="s">
        <v>9</v>
      </c>
      <c r="B124" s="13">
        <v>31</v>
      </c>
      <c r="C124" s="13">
        <v>856.8</v>
      </c>
      <c r="D124" s="13">
        <v>17.81</v>
      </c>
      <c r="E124" s="13">
        <v>70.31</v>
      </c>
      <c r="F124" s="13">
        <v>77.6</v>
      </c>
      <c r="G124" s="45">
        <f>E124+F124</f>
        <v>147.91</v>
      </c>
      <c r="H124" s="13">
        <v>260.26</v>
      </c>
      <c r="I124" s="13">
        <v>8.53</v>
      </c>
      <c r="J124" s="43">
        <f>C124+D124+G124+H124+I124</f>
        <v>1291.3099999999997</v>
      </c>
      <c r="K124" s="13">
        <v>54.68</v>
      </c>
      <c r="L124" s="13">
        <v>29.07</v>
      </c>
      <c r="M124" s="13">
        <v>567.94</v>
      </c>
      <c r="N124" s="43">
        <f>SUM(K124:M124)</f>
        <v>651.69</v>
      </c>
      <c r="O124" s="44">
        <f>J124+N124</f>
        <v>1942.9999999999998</v>
      </c>
      <c r="P124" s="13">
        <v>1464</v>
      </c>
      <c r="Q124" s="13">
        <v>472397</v>
      </c>
      <c r="R124" s="23">
        <v>31</v>
      </c>
    </row>
    <row r="125" spans="1:18" ht="15">
      <c r="A125" s="36" t="s">
        <v>8</v>
      </c>
      <c r="B125" s="36"/>
      <c r="C125" s="36">
        <v>0</v>
      </c>
      <c r="D125" s="36">
        <v>66.06</v>
      </c>
      <c r="E125" s="36">
        <v>124.41</v>
      </c>
      <c r="F125" s="36">
        <v>34.03</v>
      </c>
      <c r="G125" s="41">
        <f>E125+F125</f>
        <v>158.44</v>
      </c>
      <c r="H125" s="36">
        <v>260.26</v>
      </c>
      <c r="I125" s="36">
        <v>9.79</v>
      </c>
      <c r="J125" s="40">
        <f>C125+D125+G125+H125+I125</f>
        <v>494.55</v>
      </c>
      <c r="K125" s="36">
        <v>54.21</v>
      </c>
      <c r="L125" s="36">
        <v>0</v>
      </c>
      <c r="M125" s="13">
        <v>567.94</v>
      </c>
      <c r="N125" s="40">
        <f>SUM(K125:M125)</f>
        <v>622.1500000000001</v>
      </c>
      <c r="O125" s="42">
        <f>J125+N125</f>
        <v>1116.7</v>
      </c>
      <c r="P125" s="36">
        <v>1900</v>
      </c>
      <c r="Q125" s="36">
        <v>450185</v>
      </c>
      <c r="R125" s="25"/>
    </row>
    <row r="126" spans="1:18" ht="15.75" thickBot="1">
      <c r="A126" s="37" t="s">
        <v>7</v>
      </c>
      <c r="B126" s="37"/>
      <c r="C126" s="37">
        <v>856.8</v>
      </c>
      <c r="D126" s="37">
        <v>7.08</v>
      </c>
      <c r="E126" s="37">
        <v>178.47</v>
      </c>
      <c r="F126" s="37">
        <v>18.36</v>
      </c>
      <c r="G126" s="55">
        <f>E126+F126</f>
        <v>196.82999999999998</v>
      </c>
      <c r="H126" s="37">
        <v>520.52</v>
      </c>
      <c r="I126" s="37">
        <v>7.65</v>
      </c>
      <c r="J126" s="39">
        <f>C126+D126+G126+H126+I126</f>
        <v>1588.88</v>
      </c>
      <c r="K126" s="37">
        <v>108.42</v>
      </c>
      <c r="L126" s="37">
        <v>68.85</v>
      </c>
      <c r="M126" s="54">
        <v>567.94</v>
      </c>
      <c r="N126" s="39">
        <f>SUM(K126:M126)</f>
        <v>745.21</v>
      </c>
      <c r="O126" s="38">
        <f>J126+N126</f>
        <v>2334.09</v>
      </c>
      <c r="P126" s="37">
        <v>1200</v>
      </c>
      <c r="Q126" s="37">
        <v>27904</v>
      </c>
      <c r="R126" s="53"/>
    </row>
    <row r="127" spans="1:18" ht="15.75" thickBot="1">
      <c r="A127" s="52"/>
      <c r="B127" s="46"/>
      <c r="C127" s="46"/>
      <c r="D127" s="46"/>
      <c r="E127" s="46"/>
      <c r="F127" s="46"/>
      <c r="G127" s="51"/>
      <c r="H127" s="49"/>
      <c r="I127" s="48"/>
      <c r="J127" s="71"/>
      <c r="K127" s="67"/>
      <c r="L127" s="48"/>
      <c r="M127" s="47"/>
      <c r="N127" s="29"/>
      <c r="O127" s="28"/>
      <c r="P127" s="27"/>
      <c r="Q127" s="26"/>
      <c r="R127" s="46"/>
    </row>
    <row r="128" spans="1:18" ht="15.75" thickBot="1">
      <c r="A128" s="13" t="s">
        <v>9</v>
      </c>
      <c r="B128" s="13">
        <v>32</v>
      </c>
      <c r="C128" s="13">
        <v>1260</v>
      </c>
      <c r="D128" s="13">
        <v>328.86</v>
      </c>
      <c r="E128" s="13">
        <v>540</v>
      </c>
      <c r="F128" s="13">
        <v>114.12</v>
      </c>
      <c r="G128" s="45">
        <f>E128+F128</f>
        <v>654.12</v>
      </c>
      <c r="H128" s="80">
        <v>119.35</v>
      </c>
      <c r="I128" s="13">
        <v>12.54</v>
      </c>
      <c r="J128" s="43">
        <f>C128+D128+G128+H128+I128</f>
        <v>2374.87</v>
      </c>
      <c r="K128" s="13">
        <v>109.36</v>
      </c>
      <c r="L128" s="13">
        <v>42.75</v>
      </c>
      <c r="M128" s="13">
        <v>835.2</v>
      </c>
      <c r="N128" s="43">
        <f>SUM(K128:M128)</f>
        <v>987.3100000000001</v>
      </c>
      <c r="O128" s="44">
        <f aca="true" t="shared" si="1" ref="O128:O134">J128+N128</f>
        <v>3362.18</v>
      </c>
      <c r="P128" s="13">
        <v>3000</v>
      </c>
      <c r="Q128" s="13">
        <v>342902</v>
      </c>
      <c r="R128" s="23">
        <v>32</v>
      </c>
    </row>
    <row r="129" spans="1:18" ht="15">
      <c r="A129" s="36" t="s">
        <v>8</v>
      </c>
      <c r="B129" s="36"/>
      <c r="C129" s="36">
        <v>0</v>
      </c>
      <c r="D129" s="36">
        <v>341.33</v>
      </c>
      <c r="E129" s="36">
        <v>464.28</v>
      </c>
      <c r="F129" s="36">
        <v>50.04</v>
      </c>
      <c r="G129" s="41">
        <f>E129+F129</f>
        <v>514.3199999999999</v>
      </c>
      <c r="H129" s="36">
        <v>95.23</v>
      </c>
      <c r="I129" s="36">
        <v>14.4</v>
      </c>
      <c r="J129" s="40">
        <f>C129+D129+G129+H129+I129</f>
        <v>965.2799999999999</v>
      </c>
      <c r="K129" s="36">
        <v>108.42</v>
      </c>
      <c r="L129" s="36">
        <v>0</v>
      </c>
      <c r="M129" s="13">
        <v>835.2</v>
      </c>
      <c r="N129" s="40">
        <f>SUM(K129:M129)</f>
        <v>943.62</v>
      </c>
      <c r="O129" s="42">
        <f t="shared" si="1"/>
        <v>1908.8999999999999</v>
      </c>
      <c r="P129" s="36">
        <v>3000</v>
      </c>
      <c r="Q129" s="36">
        <v>506823</v>
      </c>
      <c r="R129" s="25"/>
    </row>
    <row r="130" spans="1:18" ht="15.75" thickBot="1">
      <c r="A130" s="37" t="s">
        <v>7</v>
      </c>
      <c r="B130" s="37"/>
      <c r="C130" s="37">
        <v>1260</v>
      </c>
      <c r="D130" s="37">
        <v>308.15</v>
      </c>
      <c r="E130" s="37">
        <v>449.26</v>
      </c>
      <c r="F130" s="37">
        <v>27</v>
      </c>
      <c r="G130" s="55">
        <f>E130+F130</f>
        <v>476.26</v>
      </c>
      <c r="H130" s="37">
        <v>72.08</v>
      </c>
      <c r="I130" s="37">
        <v>11.25</v>
      </c>
      <c r="J130" s="39">
        <f>C130+D130+G130+H130+I130</f>
        <v>2127.7400000000002</v>
      </c>
      <c r="K130" s="37">
        <v>108.42</v>
      </c>
      <c r="L130" s="37">
        <v>101.25</v>
      </c>
      <c r="M130" s="54">
        <v>835.2</v>
      </c>
      <c r="N130" s="39">
        <f>SUM(K130:M130)</f>
        <v>1044.8700000000001</v>
      </c>
      <c r="O130" s="38">
        <f t="shared" si="1"/>
        <v>3172.6100000000006</v>
      </c>
      <c r="P130" s="37">
        <v>3000</v>
      </c>
      <c r="Q130" s="37">
        <v>77104</v>
      </c>
      <c r="R130" s="53"/>
    </row>
    <row r="131" spans="1:18" ht="15.75" thickBot="1">
      <c r="A131" s="52"/>
      <c r="B131" s="46"/>
      <c r="C131" s="46"/>
      <c r="D131" s="46"/>
      <c r="E131" s="46"/>
      <c r="F131" s="46"/>
      <c r="G131" s="51"/>
      <c r="H131" s="49"/>
      <c r="I131" s="48"/>
      <c r="J131" s="71"/>
      <c r="K131" s="67"/>
      <c r="L131" s="48"/>
      <c r="M131" s="47"/>
      <c r="N131" s="29"/>
      <c r="O131" s="28">
        <f t="shared" si="1"/>
        <v>0</v>
      </c>
      <c r="P131" s="27"/>
      <c r="Q131" s="26"/>
      <c r="R131" s="46"/>
    </row>
    <row r="132" spans="1:18" ht="15">
      <c r="A132" s="13" t="s">
        <v>9</v>
      </c>
      <c r="B132" s="13">
        <v>33</v>
      </c>
      <c r="C132" s="13">
        <v>1268.4</v>
      </c>
      <c r="D132" s="13">
        <v>116.81</v>
      </c>
      <c r="E132" s="13">
        <v>205.82</v>
      </c>
      <c r="F132" s="13">
        <v>114.88</v>
      </c>
      <c r="G132" s="45">
        <f>E132+F132</f>
        <v>320.7</v>
      </c>
      <c r="H132" s="13">
        <v>238.52</v>
      </c>
      <c r="I132" s="13">
        <v>12.63</v>
      </c>
      <c r="J132" s="43">
        <f>C132+D132+G132+H132+I132</f>
        <v>1957.0600000000002</v>
      </c>
      <c r="K132" s="13">
        <v>109.36</v>
      </c>
      <c r="L132" s="13">
        <v>43.04</v>
      </c>
      <c r="M132" s="13">
        <v>840.77</v>
      </c>
      <c r="N132" s="43">
        <f>SUM(K132:M132)</f>
        <v>993.17</v>
      </c>
      <c r="O132" s="44">
        <f t="shared" si="1"/>
        <v>2950.23</v>
      </c>
      <c r="P132" s="13">
        <v>3000</v>
      </c>
      <c r="Q132" s="13">
        <v>505118</v>
      </c>
      <c r="R132" s="23">
        <v>33</v>
      </c>
    </row>
    <row r="133" spans="1:18" ht="15">
      <c r="A133" s="36" t="s">
        <v>8</v>
      </c>
      <c r="B133" s="36"/>
      <c r="C133" s="36">
        <v>0</v>
      </c>
      <c r="D133" s="36">
        <v>130.62</v>
      </c>
      <c r="E133" s="36">
        <v>192.23</v>
      </c>
      <c r="F133" s="36">
        <v>50.37</v>
      </c>
      <c r="G133" s="41">
        <f>E133+F133</f>
        <v>242.6</v>
      </c>
      <c r="H133" s="36">
        <v>131.06</v>
      </c>
      <c r="I133" s="36">
        <v>14.5</v>
      </c>
      <c r="J133" s="43">
        <f>C133+D133+G133+H133+I133</f>
        <v>518.78</v>
      </c>
      <c r="K133" s="36">
        <v>108.42</v>
      </c>
      <c r="L133" s="36">
        <v>0</v>
      </c>
      <c r="M133" s="13">
        <v>840.77</v>
      </c>
      <c r="N133" s="40">
        <f>SUM(K133:M133)</f>
        <v>949.1899999999999</v>
      </c>
      <c r="O133" s="42">
        <f t="shared" si="1"/>
        <v>1467.9699999999998</v>
      </c>
      <c r="P133" s="36">
        <v>3000</v>
      </c>
      <c r="Q133" s="36">
        <v>608263</v>
      </c>
      <c r="R133" s="25"/>
    </row>
    <row r="134" spans="1:18" ht="15.75" thickBot="1">
      <c r="A134" s="37" t="s">
        <v>7</v>
      </c>
      <c r="B134" s="37"/>
      <c r="C134" s="37">
        <v>1268.4</v>
      </c>
      <c r="D134" s="37">
        <v>138.97</v>
      </c>
      <c r="E134" s="37">
        <v>218.82</v>
      </c>
      <c r="F134" s="37">
        <v>27.18</v>
      </c>
      <c r="G134" s="55">
        <f>E134+F134</f>
        <v>246</v>
      </c>
      <c r="H134" s="37">
        <v>184.35</v>
      </c>
      <c r="I134" s="37">
        <v>11.33</v>
      </c>
      <c r="J134" s="39">
        <f>C134+D134+G134+H134+I134</f>
        <v>1849.05</v>
      </c>
      <c r="K134" s="37">
        <v>108.42</v>
      </c>
      <c r="L134" s="37">
        <v>101.93</v>
      </c>
      <c r="M134" s="54">
        <v>840.77</v>
      </c>
      <c r="N134" s="39">
        <f>SUM(K134:M134)</f>
        <v>1051.12</v>
      </c>
      <c r="O134" s="38">
        <f t="shared" si="1"/>
        <v>2900.17</v>
      </c>
      <c r="P134" s="37">
        <v>0</v>
      </c>
      <c r="Q134" s="37"/>
      <c r="R134" s="53"/>
    </row>
    <row r="135" spans="1:18" ht="15.75" thickBot="1">
      <c r="A135" s="52"/>
      <c r="B135" s="46"/>
      <c r="C135" s="46"/>
      <c r="D135" s="46"/>
      <c r="E135" s="46"/>
      <c r="F135" s="46"/>
      <c r="G135" s="51"/>
      <c r="H135" s="49"/>
      <c r="I135" s="48"/>
      <c r="J135" s="71"/>
      <c r="K135" s="67"/>
      <c r="L135" s="48"/>
      <c r="M135" s="68"/>
      <c r="N135" s="62"/>
      <c r="O135" s="28"/>
      <c r="P135" s="27"/>
      <c r="Q135" s="26"/>
      <c r="R135" s="46"/>
    </row>
    <row r="136" spans="1:18" ht="15">
      <c r="A136" s="13" t="s">
        <v>9</v>
      </c>
      <c r="B136" s="13">
        <v>34</v>
      </c>
      <c r="C136" s="13">
        <v>842.8</v>
      </c>
      <c r="D136" s="13">
        <v>23.2</v>
      </c>
      <c r="E136" s="13">
        <v>164.01</v>
      </c>
      <c r="F136" s="13">
        <v>76.33</v>
      </c>
      <c r="G136" s="45">
        <f>E136+F136</f>
        <v>240.33999999999997</v>
      </c>
      <c r="H136" s="13">
        <v>49.8</v>
      </c>
      <c r="I136" s="13">
        <v>8.39</v>
      </c>
      <c r="J136" s="43">
        <f>C136+D136+G136+H136+I136</f>
        <v>1164.53</v>
      </c>
      <c r="K136" s="13">
        <v>109.36</v>
      </c>
      <c r="L136" s="13">
        <v>28.6</v>
      </c>
      <c r="M136" s="13">
        <v>558.66</v>
      </c>
      <c r="N136" s="43">
        <f>SUM(K136:M136)</f>
        <v>696.62</v>
      </c>
      <c r="O136" s="44">
        <f>J136+N136</f>
        <v>1861.15</v>
      </c>
      <c r="P136" s="13">
        <v>2000</v>
      </c>
      <c r="Q136" s="13">
        <v>319950</v>
      </c>
      <c r="R136" s="23">
        <v>34</v>
      </c>
    </row>
    <row r="137" spans="1:18" ht="15">
      <c r="A137" s="36" t="s">
        <v>8</v>
      </c>
      <c r="B137" s="36"/>
      <c r="C137" s="36">
        <v>0</v>
      </c>
      <c r="D137" s="36">
        <v>27.26</v>
      </c>
      <c r="E137" s="36">
        <v>175.07</v>
      </c>
      <c r="F137" s="36">
        <v>33.47</v>
      </c>
      <c r="G137" s="41">
        <f>E137+F137</f>
        <v>208.54</v>
      </c>
      <c r="H137" s="36">
        <v>73.39</v>
      </c>
      <c r="I137" s="36">
        <v>9.63</v>
      </c>
      <c r="J137" s="40">
        <f>C137+D137+G137+H137+I137</f>
        <v>318.82</v>
      </c>
      <c r="K137" s="36">
        <v>108.42</v>
      </c>
      <c r="L137" s="36">
        <v>0</v>
      </c>
      <c r="M137" s="13">
        <v>558.66</v>
      </c>
      <c r="N137" s="40">
        <f>SUM(K137:M137)</f>
        <v>667.0799999999999</v>
      </c>
      <c r="O137" s="42">
        <f>J137+N137</f>
        <v>985.8999999999999</v>
      </c>
      <c r="P137" s="36">
        <v>1800</v>
      </c>
      <c r="Q137" s="36">
        <v>365198</v>
      </c>
      <c r="R137" s="25"/>
    </row>
    <row r="138" spans="1:18" ht="15.75" thickBot="1">
      <c r="A138" s="37" t="s">
        <v>7</v>
      </c>
      <c r="B138" s="37"/>
      <c r="C138" s="37">
        <v>842.8</v>
      </c>
      <c r="D138" s="37">
        <v>49.3</v>
      </c>
      <c r="E138" s="37">
        <v>225.26</v>
      </c>
      <c r="F138" s="37">
        <v>18.06</v>
      </c>
      <c r="G138" s="55">
        <f>E138+F138</f>
        <v>243.32</v>
      </c>
      <c r="H138" s="37">
        <v>77.76</v>
      </c>
      <c r="I138" s="37">
        <v>7.53</v>
      </c>
      <c r="J138" s="39">
        <f>C138+D138+G138+H138+I138</f>
        <v>1220.7099999999998</v>
      </c>
      <c r="K138" s="37">
        <v>108.42</v>
      </c>
      <c r="L138" s="37">
        <v>67.73</v>
      </c>
      <c r="M138" s="37">
        <v>558.66</v>
      </c>
      <c r="N138" s="39">
        <f>SUM(K138:M138)</f>
        <v>734.81</v>
      </c>
      <c r="O138" s="38">
        <f>J138+N138</f>
        <v>1955.5199999999998</v>
      </c>
      <c r="P138" s="37">
        <v>1000</v>
      </c>
      <c r="Q138" s="37">
        <v>465156</v>
      </c>
      <c r="R138" s="53"/>
    </row>
    <row r="139" spans="1:18" ht="15.75" thickBot="1">
      <c r="A139" s="52"/>
      <c r="B139" s="46"/>
      <c r="C139" s="46"/>
      <c r="D139" s="46"/>
      <c r="E139" s="46"/>
      <c r="F139" s="46"/>
      <c r="G139" s="51"/>
      <c r="H139" s="49"/>
      <c r="I139" s="48"/>
      <c r="J139" s="71"/>
      <c r="K139" s="67"/>
      <c r="L139" s="49"/>
      <c r="M139" s="48"/>
      <c r="N139" s="62"/>
      <c r="O139" s="28"/>
      <c r="P139" s="27"/>
      <c r="Q139" s="26"/>
      <c r="R139" s="46"/>
    </row>
    <row r="140" spans="1:18" ht="15">
      <c r="A140" s="13" t="s">
        <v>9</v>
      </c>
      <c r="B140" s="13">
        <v>35</v>
      </c>
      <c r="C140" s="13">
        <v>1265.6</v>
      </c>
      <c r="D140" s="13">
        <v>264.13</v>
      </c>
      <c r="E140" s="13">
        <v>479.26</v>
      </c>
      <c r="F140" s="13">
        <v>114.63</v>
      </c>
      <c r="G140" s="45">
        <f>E140+F140</f>
        <v>593.89</v>
      </c>
      <c r="H140" s="58">
        <v>0</v>
      </c>
      <c r="I140" s="13">
        <v>12.6</v>
      </c>
      <c r="J140" s="43">
        <f>C140+D140+G140+H140+I140</f>
        <v>2136.22</v>
      </c>
      <c r="K140" s="13">
        <v>218.72</v>
      </c>
      <c r="L140" s="13">
        <v>42.94</v>
      </c>
      <c r="M140" s="13">
        <v>838.91</v>
      </c>
      <c r="N140" s="43">
        <f>SUM(K140:M140)</f>
        <v>1100.57</v>
      </c>
      <c r="O140" s="44">
        <f>J140+N140</f>
        <v>3236.79</v>
      </c>
      <c r="P140" s="13">
        <v>3400</v>
      </c>
      <c r="Q140" s="13">
        <v>80446</v>
      </c>
      <c r="R140" s="23">
        <v>35</v>
      </c>
    </row>
    <row r="141" spans="1:18" ht="15">
      <c r="A141" s="36" t="s">
        <v>8</v>
      </c>
      <c r="B141" s="36"/>
      <c r="C141" s="36">
        <v>0</v>
      </c>
      <c r="D141" s="36">
        <v>267.5</v>
      </c>
      <c r="E141" s="36">
        <v>481.55</v>
      </c>
      <c r="F141" s="36">
        <v>50.26</v>
      </c>
      <c r="G141" s="41">
        <f>E141+F141</f>
        <v>531.8100000000001</v>
      </c>
      <c r="H141" s="58">
        <v>0</v>
      </c>
      <c r="I141" s="36">
        <v>14.46</v>
      </c>
      <c r="J141" s="40">
        <f>C141+D141+G141+H141+I141</f>
        <v>813.7700000000001</v>
      </c>
      <c r="K141" s="36">
        <v>216.84</v>
      </c>
      <c r="L141" s="36">
        <v>0</v>
      </c>
      <c r="M141" s="13">
        <v>838.91</v>
      </c>
      <c r="N141" s="40">
        <f>SUM(K141:M141)</f>
        <v>1055.75</v>
      </c>
      <c r="O141" s="42">
        <f>J141+N141</f>
        <v>1869.52</v>
      </c>
      <c r="P141" s="36">
        <v>3400</v>
      </c>
      <c r="Q141" s="36">
        <v>419400</v>
      </c>
      <c r="R141" s="25"/>
    </row>
    <row r="142" spans="1:18" ht="15.75" thickBot="1">
      <c r="A142" s="37" t="s">
        <v>7</v>
      </c>
      <c r="B142" s="37"/>
      <c r="C142" s="37">
        <v>1265.6</v>
      </c>
      <c r="D142" s="37">
        <v>248.88</v>
      </c>
      <c r="E142" s="37">
        <v>423.73</v>
      </c>
      <c r="F142" s="37">
        <v>27.12</v>
      </c>
      <c r="G142" s="55">
        <f>E142+F142</f>
        <v>450.85</v>
      </c>
      <c r="H142" s="58">
        <v>0</v>
      </c>
      <c r="I142" s="37">
        <v>11.3</v>
      </c>
      <c r="J142" s="39">
        <f>C142+D142+G142+H142+I142</f>
        <v>1976.6299999999999</v>
      </c>
      <c r="K142" s="37">
        <v>216.84</v>
      </c>
      <c r="L142" s="37">
        <v>101.7</v>
      </c>
      <c r="M142" s="54">
        <v>838.91</v>
      </c>
      <c r="N142" s="39">
        <f>SUM(K142:M142)</f>
        <v>1157.45</v>
      </c>
      <c r="O142" s="38">
        <f>J142+N142</f>
        <v>3134.08</v>
      </c>
      <c r="P142" s="37">
        <v>1700</v>
      </c>
      <c r="Q142" s="37">
        <v>9390</v>
      </c>
      <c r="R142" s="53"/>
    </row>
    <row r="143" spans="1:18" ht="15.75" thickBot="1">
      <c r="A143" s="52"/>
      <c r="B143" s="46"/>
      <c r="C143" s="46"/>
      <c r="D143" s="46"/>
      <c r="E143" s="46"/>
      <c r="F143" s="46"/>
      <c r="G143" s="51"/>
      <c r="H143" s="49"/>
      <c r="I143" s="48"/>
      <c r="J143" s="71"/>
      <c r="K143" s="67"/>
      <c r="L143" s="48"/>
      <c r="M143" s="47"/>
      <c r="N143" s="29"/>
      <c r="O143" s="28"/>
      <c r="P143" s="27"/>
      <c r="Q143" s="26"/>
      <c r="R143" s="46"/>
    </row>
    <row r="144" spans="1:18" ht="15">
      <c r="A144" s="13" t="s">
        <v>9</v>
      </c>
      <c r="B144" s="13">
        <v>36</v>
      </c>
      <c r="C144" s="13">
        <v>1201.2</v>
      </c>
      <c r="D144" s="13">
        <v>155.32</v>
      </c>
      <c r="E144" s="13">
        <v>266.84</v>
      </c>
      <c r="F144" s="13">
        <v>108.79</v>
      </c>
      <c r="G144" s="45">
        <f>E144+F144</f>
        <v>375.63</v>
      </c>
      <c r="H144" s="58">
        <v>0</v>
      </c>
      <c r="I144" s="13">
        <v>11.96</v>
      </c>
      <c r="J144" s="43">
        <f>C144+D144+G144+H144+I144</f>
        <v>1744.1100000000001</v>
      </c>
      <c r="K144" s="13">
        <v>109.36</v>
      </c>
      <c r="L144" s="13">
        <v>40.76</v>
      </c>
      <c r="M144" s="13">
        <v>796.22</v>
      </c>
      <c r="N144" s="43">
        <f>SUM(K144:M144)</f>
        <v>946.34</v>
      </c>
      <c r="O144" s="44">
        <f>J144+N144</f>
        <v>2690.4500000000003</v>
      </c>
      <c r="P144" s="13">
        <v>2600</v>
      </c>
      <c r="Q144" s="13">
        <v>254245</v>
      </c>
      <c r="R144" s="23">
        <v>36</v>
      </c>
    </row>
    <row r="145" spans="1:18" ht="15">
      <c r="A145" s="36" t="s">
        <v>8</v>
      </c>
      <c r="B145" s="36"/>
      <c r="C145" s="36">
        <v>0</v>
      </c>
      <c r="D145" s="36">
        <v>163.1</v>
      </c>
      <c r="E145" s="36">
        <v>286.8</v>
      </c>
      <c r="F145" s="36">
        <v>47.7</v>
      </c>
      <c r="G145" s="41">
        <f>E145+F145</f>
        <v>334.5</v>
      </c>
      <c r="H145" s="57">
        <v>0</v>
      </c>
      <c r="I145" s="36">
        <v>13.73</v>
      </c>
      <c r="J145" s="40">
        <f>C145+D145+G145+H145+I145</f>
        <v>511.33000000000004</v>
      </c>
      <c r="K145" s="36">
        <v>108.42</v>
      </c>
      <c r="L145" s="36">
        <v>0</v>
      </c>
      <c r="M145" s="13">
        <v>796.22</v>
      </c>
      <c r="N145" s="40">
        <f>SUM(K145:M145)</f>
        <v>904.64</v>
      </c>
      <c r="O145" s="42">
        <f>J145+N145</f>
        <v>1415.97</v>
      </c>
      <c r="P145" s="36">
        <v>3000</v>
      </c>
      <c r="Q145" s="36">
        <v>548661</v>
      </c>
      <c r="R145" s="25"/>
    </row>
    <row r="146" spans="1:18" ht="15.75" thickBot="1">
      <c r="A146" s="37" t="s">
        <v>7</v>
      </c>
      <c r="B146" s="37"/>
      <c r="C146" s="37">
        <v>1201.2</v>
      </c>
      <c r="D146" s="37">
        <v>185.37</v>
      </c>
      <c r="E146" s="37">
        <v>363.66</v>
      </c>
      <c r="F146" s="37">
        <v>25.74</v>
      </c>
      <c r="G146" s="55">
        <f>E146+F146</f>
        <v>389.40000000000003</v>
      </c>
      <c r="H146" s="56">
        <v>0</v>
      </c>
      <c r="I146" s="37">
        <v>10.73</v>
      </c>
      <c r="J146" s="39">
        <f>C146+D146+G146+H146+I146</f>
        <v>1786.7000000000003</v>
      </c>
      <c r="K146" s="37">
        <v>108.42</v>
      </c>
      <c r="L146" s="37">
        <v>96.53</v>
      </c>
      <c r="M146" s="13">
        <v>796.22</v>
      </c>
      <c r="N146" s="39">
        <f>SUM(K146:M146)</f>
        <v>1001.1700000000001</v>
      </c>
      <c r="O146" s="38">
        <f>J146+N146</f>
        <v>2787.8700000000003</v>
      </c>
      <c r="P146" s="37">
        <v>3000</v>
      </c>
      <c r="Q146" s="37">
        <v>44283</v>
      </c>
      <c r="R146" s="53"/>
    </row>
    <row r="147" spans="1:18" ht="15.75" thickBot="1">
      <c r="A147" s="52"/>
      <c r="B147" s="46"/>
      <c r="C147" s="46"/>
      <c r="D147" s="46"/>
      <c r="E147" s="46"/>
      <c r="F147" s="46"/>
      <c r="G147" s="51"/>
      <c r="H147" s="49"/>
      <c r="I147" s="48"/>
      <c r="J147" s="71"/>
      <c r="K147" s="67"/>
      <c r="L147" s="49"/>
      <c r="M147" s="48"/>
      <c r="N147" s="62"/>
      <c r="O147" s="28"/>
      <c r="P147" s="27"/>
      <c r="Q147" s="26"/>
      <c r="R147" s="46"/>
    </row>
    <row r="148" spans="1:18" ht="15">
      <c r="A148" s="13" t="s">
        <v>9</v>
      </c>
      <c r="B148" s="13">
        <v>37</v>
      </c>
      <c r="C148" s="13">
        <v>842.8</v>
      </c>
      <c r="D148" s="13">
        <v>75.98</v>
      </c>
      <c r="E148" s="13">
        <v>864.74</v>
      </c>
      <c r="F148" s="13">
        <v>76.33</v>
      </c>
      <c r="G148" s="45">
        <f>E148+F148</f>
        <v>941.07</v>
      </c>
      <c r="H148" s="13">
        <v>780.78</v>
      </c>
      <c r="I148" s="13">
        <v>8.39</v>
      </c>
      <c r="J148" s="43">
        <f>C148+D148+G148+H148+I148</f>
        <v>2649.02</v>
      </c>
      <c r="K148" s="13">
        <v>164.04</v>
      </c>
      <c r="L148" s="13">
        <v>28.6</v>
      </c>
      <c r="M148" s="13">
        <v>558.66</v>
      </c>
      <c r="N148" s="43">
        <f>SUM(K148:M148)</f>
        <v>751.3</v>
      </c>
      <c r="O148" s="44">
        <f>J148+N148</f>
        <v>3400.3199999999997</v>
      </c>
      <c r="P148" s="13">
        <v>4289</v>
      </c>
      <c r="Q148" s="13">
        <v>531103</v>
      </c>
      <c r="R148" s="23">
        <v>37</v>
      </c>
    </row>
    <row r="149" spans="1:18" ht="15">
      <c r="A149" s="36" t="s">
        <v>8</v>
      </c>
      <c r="B149" s="36"/>
      <c r="C149" s="36">
        <v>0</v>
      </c>
      <c r="D149" s="36">
        <v>210.71</v>
      </c>
      <c r="E149" s="36">
        <v>275.26</v>
      </c>
      <c r="F149" s="36">
        <v>33.47</v>
      </c>
      <c r="G149" s="41">
        <f>E149+F149</f>
        <v>308.73</v>
      </c>
      <c r="H149" s="13">
        <v>780.78</v>
      </c>
      <c r="I149" s="36">
        <v>9.63</v>
      </c>
      <c r="J149" s="40">
        <f>C149+D149+G149+H149+I149</f>
        <v>1309.8500000000001</v>
      </c>
      <c r="K149" s="36">
        <v>162.63</v>
      </c>
      <c r="L149" s="36">
        <v>0</v>
      </c>
      <c r="M149" s="13">
        <v>558.66</v>
      </c>
      <c r="N149" s="40">
        <f>SUM(K149:M149)</f>
        <v>721.29</v>
      </c>
      <c r="O149" s="42">
        <f>J149+N149</f>
        <v>2031.14</v>
      </c>
      <c r="P149" s="36">
        <v>0</v>
      </c>
      <c r="Q149" s="36"/>
      <c r="R149" s="25"/>
    </row>
    <row r="150" spans="1:18" ht="15.75" thickBot="1">
      <c r="A150" s="37" t="s">
        <v>7</v>
      </c>
      <c r="B150" s="37"/>
      <c r="C150" s="37">
        <v>842.8</v>
      </c>
      <c r="D150" s="37">
        <v>237.28</v>
      </c>
      <c r="E150" s="37">
        <v>362.56</v>
      </c>
      <c r="F150" s="37">
        <v>18.06</v>
      </c>
      <c r="G150" s="55">
        <f>E150+F150</f>
        <v>380.62</v>
      </c>
      <c r="H150" s="13">
        <v>780.78</v>
      </c>
      <c r="I150" s="37">
        <v>7.53</v>
      </c>
      <c r="J150" s="39">
        <f>C150+D150+G150+H150+I150</f>
        <v>2249.0099999999998</v>
      </c>
      <c r="K150" s="37">
        <v>162.63</v>
      </c>
      <c r="L150" s="37">
        <v>67.73</v>
      </c>
      <c r="M150" s="13">
        <v>558.66</v>
      </c>
      <c r="N150" s="39">
        <f>SUM(K150:M150)</f>
        <v>789.02</v>
      </c>
      <c r="O150" s="38">
        <f>J150+N150</f>
        <v>3038.0299999999997</v>
      </c>
      <c r="P150" s="37">
        <v>0</v>
      </c>
      <c r="Q150" s="37"/>
      <c r="R150" s="53"/>
    </row>
    <row r="151" spans="1:18" ht="15.75" thickBot="1">
      <c r="A151" s="52"/>
      <c r="B151" s="46"/>
      <c r="C151" s="46"/>
      <c r="D151" s="46"/>
      <c r="E151" s="46"/>
      <c r="F151" s="46"/>
      <c r="G151" s="51"/>
      <c r="H151" s="49"/>
      <c r="I151" s="48"/>
      <c r="J151" s="71"/>
      <c r="K151" s="67"/>
      <c r="L151" s="49"/>
      <c r="M151" s="48"/>
      <c r="N151" s="62"/>
      <c r="O151" s="28"/>
      <c r="P151" s="27"/>
      <c r="Q151" s="26"/>
      <c r="R151" s="46"/>
    </row>
    <row r="152" spans="1:18" ht="15">
      <c r="A152" s="13" t="s">
        <v>9</v>
      </c>
      <c r="B152" s="13">
        <v>38</v>
      </c>
      <c r="C152" s="13">
        <v>1274</v>
      </c>
      <c r="D152" s="13">
        <v>259.03</v>
      </c>
      <c r="E152" s="13">
        <v>462.66</v>
      </c>
      <c r="F152" s="13">
        <v>115.39</v>
      </c>
      <c r="G152" s="45">
        <f>E152+F152</f>
        <v>578.0500000000001</v>
      </c>
      <c r="H152" s="58">
        <v>0</v>
      </c>
      <c r="I152" s="13">
        <v>12.68</v>
      </c>
      <c r="J152" s="43">
        <f>C152+D152+G152+H152+I152</f>
        <v>2123.7599999999998</v>
      </c>
      <c r="K152" s="13">
        <v>164.04</v>
      </c>
      <c r="L152" s="13">
        <v>43.23</v>
      </c>
      <c r="M152" s="13">
        <v>844.48</v>
      </c>
      <c r="N152" s="43">
        <f>SUM(K152:M152)</f>
        <v>1051.75</v>
      </c>
      <c r="O152" s="44">
        <f>J152+N152</f>
        <v>3175.5099999999998</v>
      </c>
      <c r="P152" s="13">
        <v>3900</v>
      </c>
      <c r="Q152" s="13">
        <v>433518</v>
      </c>
      <c r="R152" s="23">
        <v>38</v>
      </c>
    </row>
    <row r="153" spans="1:18" ht="15">
      <c r="A153" s="36" t="s">
        <v>8</v>
      </c>
      <c r="B153" s="36"/>
      <c r="C153" s="36">
        <v>0</v>
      </c>
      <c r="D153" s="36">
        <v>326.25</v>
      </c>
      <c r="E153" s="36">
        <v>483.49</v>
      </c>
      <c r="F153" s="36">
        <v>50.6</v>
      </c>
      <c r="G153" s="41">
        <f>E153+F153</f>
        <v>534.09</v>
      </c>
      <c r="H153" s="57">
        <v>0</v>
      </c>
      <c r="I153" s="36">
        <v>14.56</v>
      </c>
      <c r="J153" s="40">
        <f>C153+D153+G153+H153+I153</f>
        <v>874.9</v>
      </c>
      <c r="K153" s="36">
        <v>162.63</v>
      </c>
      <c r="L153" s="36">
        <v>0</v>
      </c>
      <c r="M153" s="13">
        <v>844.48</v>
      </c>
      <c r="N153" s="40">
        <f>SUM(K153:M153)</f>
        <v>1007.11</v>
      </c>
      <c r="O153" s="42">
        <f>J153+N153</f>
        <v>1882.01</v>
      </c>
      <c r="P153" s="36">
        <v>3500</v>
      </c>
      <c r="Q153" s="36">
        <v>170666</v>
      </c>
      <c r="R153" s="25"/>
    </row>
    <row r="154" spans="1:18" ht="15.75" thickBot="1">
      <c r="A154" s="78" t="s">
        <v>7</v>
      </c>
      <c r="B154" s="78"/>
      <c r="C154" s="78">
        <v>1274</v>
      </c>
      <c r="D154" s="78">
        <v>398.87</v>
      </c>
      <c r="E154" s="78">
        <v>594.62</v>
      </c>
      <c r="F154" s="78">
        <v>27.3</v>
      </c>
      <c r="G154" s="55">
        <f>E154+F154</f>
        <v>621.92</v>
      </c>
      <c r="H154" s="79">
        <v>0</v>
      </c>
      <c r="I154" s="78">
        <v>11.38</v>
      </c>
      <c r="J154" s="39">
        <f>C154+D154+G154+H154+I154</f>
        <v>2306.17</v>
      </c>
      <c r="K154" s="78">
        <v>162.63</v>
      </c>
      <c r="L154" s="78">
        <v>102.38</v>
      </c>
      <c r="M154" s="13">
        <v>844.48</v>
      </c>
      <c r="N154" s="39">
        <f>SUM(K154:M154)</f>
        <v>1109.49</v>
      </c>
      <c r="O154" s="38">
        <f>J154+N154</f>
        <v>3415.66</v>
      </c>
      <c r="P154" s="37">
        <v>3950</v>
      </c>
      <c r="Q154" s="37">
        <v>197251</v>
      </c>
      <c r="R154" s="53"/>
    </row>
    <row r="155" spans="1:18" ht="15.75" thickBot="1">
      <c r="A155" s="52"/>
      <c r="B155" s="46"/>
      <c r="C155" s="46"/>
      <c r="D155" s="46"/>
      <c r="E155" s="46"/>
      <c r="F155" s="46"/>
      <c r="G155" s="51"/>
      <c r="H155" s="49"/>
      <c r="I155" s="48"/>
      <c r="J155" s="71"/>
      <c r="K155" s="67"/>
      <c r="L155" s="49"/>
      <c r="M155" s="48"/>
      <c r="N155" s="62"/>
      <c r="O155" s="28"/>
      <c r="P155" s="27"/>
      <c r="Q155" s="26"/>
      <c r="R155" s="46"/>
    </row>
    <row r="156" spans="1:18" ht="15">
      <c r="A156" s="13" t="s">
        <v>9</v>
      </c>
      <c r="B156" s="13">
        <v>39</v>
      </c>
      <c r="C156" s="13">
        <v>1262.8</v>
      </c>
      <c r="D156" s="13">
        <v>269.29</v>
      </c>
      <c r="E156" s="13">
        <v>450.8</v>
      </c>
      <c r="F156" s="13">
        <v>114.37</v>
      </c>
      <c r="G156" s="45">
        <f>E156+F156</f>
        <v>565.1700000000001</v>
      </c>
      <c r="H156" s="58">
        <v>0</v>
      </c>
      <c r="I156" s="13">
        <v>12.57</v>
      </c>
      <c r="J156" s="43">
        <f>C156+D156+G156+H156+I156</f>
        <v>2109.8300000000004</v>
      </c>
      <c r="K156" s="13">
        <v>164.04</v>
      </c>
      <c r="L156" s="13">
        <v>42.85</v>
      </c>
      <c r="M156" s="13">
        <v>837.06</v>
      </c>
      <c r="N156" s="43">
        <f>SUM(K156:M156)</f>
        <v>1043.9499999999998</v>
      </c>
      <c r="O156" s="44">
        <f>J156+N156</f>
        <v>3153.78</v>
      </c>
      <c r="P156" s="13">
        <v>5500</v>
      </c>
      <c r="Q156" s="13">
        <v>811043</v>
      </c>
      <c r="R156" s="23">
        <v>39</v>
      </c>
    </row>
    <row r="157" spans="1:18" ht="15">
      <c r="A157" s="36" t="s">
        <v>8</v>
      </c>
      <c r="B157" s="36"/>
      <c r="C157" s="36">
        <v>0</v>
      </c>
      <c r="D157" s="36">
        <v>169.01</v>
      </c>
      <c r="E157" s="36">
        <v>298.18</v>
      </c>
      <c r="F157" s="36">
        <v>50.15</v>
      </c>
      <c r="G157" s="41">
        <f>E157+F157</f>
        <v>348.33</v>
      </c>
      <c r="H157" s="57">
        <v>0</v>
      </c>
      <c r="I157" s="36">
        <v>14.43</v>
      </c>
      <c r="J157" s="40">
        <f>C157+D157+G157+H157+I157</f>
        <v>531.7699999999999</v>
      </c>
      <c r="K157" s="36">
        <v>162.63</v>
      </c>
      <c r="L157" s="36">
        <v>0</v>
      </c>
      <c r="M157" s="13">
        <v>837.06</v>
      </c>
      <c r="N157" s="40">
        <f>SUM(K157:M157)</f>
        <v>999.6899999999999</v>
      </c>
      <c r="O157" s="42">
        <f>J157+N157</f>
        <v>1531.4599999999998</v>
      </c>
      <c r="P157" s="36">
        <v>0</v>
      </c>
      <c r="Q157" s="36"/>
      <c r="R157" s="25"/>
    </row>
    <row r="158" spans="1:18" ht="15.75" thickBot="1">
      <c r="A158" s="78" t="s">
        <v>7</v>
      </c>
      <c r="B158" s="78"/>
      <c r="C158" s="78">
        <v>1262.8</v>
      </c>
      <c r="D158" s="78">
        <v>443.41</v>
      </c>
      <c r="E158" s="78">
        <v>547.71</v>
      </c>
      <c r="F158" s="78">
        <v>27.06</v>
      </c>
      <c r="G158" s="55">
        <f>E158+F158</f>
        <v>574.77</v>
      </c>
      <c r="H158" s="79">
        <v>0</v>
      </c>
      <c r="I158" s="78">
        <v>11.28</v>
      </c>
      <c r="J158" s="39">
        <f>C158+D158+G158+H158+I158</f>
        <v>2292.26</v>
      </c>
      <c r="K158" s="78">
        <v>162.63</v>
      </c>
      <c r="L158" s="78">
        <v>101.48</v>
      </c>
      <c r="M158" s="13">
        <v>837.06</v>
      </c>
      <c r="N158" s="39">
        <f>SUM(K158:M158)</f>
        <v>1101.17</v>
      </c>
      <c r="O158" s="38">
        <f>J158+N158</f>
        <v>3393.4300000000003</v>
      </c>
      <c r="P158" s="37">
        <v>4200</v>
      </c>
      <c r="Q158" s="37">
        <v>16998</v>
      </c>
      <c r="R158" s="53"/>
    </row>
    <row r="159" spans="1:18" ht="15.75" thickBot="1">
      <c r="A159" s="52"/>
      <c r="B159" s="46"/>
      <c r="C159" s="46"/>
      <c r="D159" s="46"/>
      <c r="E159" s="46"/>
      <c r="F159" s="46"/>
      <c r="G159" s="51"/>
      <c r="H159" s="49"/>
      <c r="I159" s="48"/>
      <c r="J159" s="71"/>
      <c r="K159" s="67"/>
      <c r="L159" s="49"/>
      <c r="M159" s="48"/>
      <c r="N159" s="62"/>
      <c r="O159" s="28"/>
      <c r="P159" s="27"/>
      <c r="Q159" s="26"/>
      <c r="R159" s="46"/>
    </row>
    <row r="160" spans="1:18" ht="15">
      <c r="A160" s="13" t="s">
        <v>9</v>
      </c>
      <c r="B160" s="13">
        <v>40</v>
      </c>
      <c r="C160" s="13">
        <v>845.6</v>
      </c>
      <c r="D160" s="13">
        <v>130.5</v>
      </c>
      <c r="E160" s="13">
        <v>178.43</v>
      </c>
      <c r="F160" s="13">
        <v>76.59</v>
      </c>
      <c r="G160" s="45">
        <f>E160+F160</f>
        <v>255.02</v>
      </c>
      <c r="H160" s="13">
        <v>260.26</v>
      </c>
      <c r="I160" s="13">
        <v>8.42</v>
      </c>
      <c r="J160" s="43">
        <f>C160+D160+G160+H160+I160</f>
        <v>1499.8000000000002</v>
      </c>
      <c r="K160" s="13">
        <v>54.68</v>
      </c>
      <c r="L160" s="13">
        <v>28.69</v>
      </c>
      <c r="M160" s="13">
        <v>560.51</v>
      </c>
      <c r="N160" s="43">
        <f>SUM(K160:M160)</f>
        <v>643.88</v>
      </c>
      <c r="O160" s="44">
        <f>J160+N160</f>
        <v>2143.6800000000003</v>
      </c>
      <c r="P160" s="13">
        <v>2700</v>
      </c>
      <c r="Q160" s="13">
        <v>344942</v>
      </c>
      <c r="R160" s="23">
        <v>40</v>
      </c>
    </row>
    <row r="161" spans="1:18" ht="15">
      <c r="A161" s="36" t="s">
        <v>8</v>
      </c>
      <c r="B161" s="36"/>
      <c r="C161" s="36">
        <v>0</v>
      </c>
      <c r="D161" s="36">
        <v>14.5</v>
      </c>
      <c r="E161" s="36">
        <v>60.66</v>
      </c>
      <c r="F161" s="36">
        <v>33.58</v>
      </c>
      <c r="G161" s="41">
        <f>E161+F161</f>
        <v>94.24</v>
      </c>
      <c r="H161" s="36">
        <v>260.26</v>
      </c>
      <c r="I161" s="36">
        <v>9.66</v>
      </c>
      <c r="J161" s="40">
        <f>C161+D161+G161+H161+I161</f>
        <v>378.66</v>
      </c>
      <c r="K161" s="36">
        <v>54.21</v>
      </c>
      <c r="L161" s="36">
        <v>0</v>
      </c>
      <c r="M161" s="13">
        <v>560.51</v>
      </c>
      <c r="N161" s="40">
        <f>SUM(K161:M161)</f>
        <v>614.72</v>
      </c>
      <c r="O161" s="42">
        <f>J161+N161</f>
        <v>993.3800000000001</v>
      </c>
      <c r="P161" s="36">
        <v>2200</v>
      </c>
      <c r="Q161" s="36">
        <v>41272</v>
      </c>
      <c r="R161" s="25"/>
    </row>
    <row r="162" spans="1:18" ht="15.75" thickBot="1">
      <c r="A162" s="37" t="s">
        <v>7</v>
      </c>
      <c r="B162" s="37"/>
      <c r="C162" s="37">
        <v>845.6</v>
      </c>
      <c r="D162" s="37">
        <v>189.08</v>
      </c>
      <c r="E162" s="37">
        <v>321.59</v>
      </c>
      <c r="F162" s="37">
        <v>18.12</v>
      </c>
      <c r="G162" s="55">
        <f>E162+F162</f>
        <v>339.71</v>
      </c>
      <c r="H162" s="37">
        <v>260.26</v>
      </c>
      <c r="I162" s="37">
        <v>7.55</v>
      </c>
      <c r="J162" s="39">
        <f>C162+D162+G162+H162+I162</f>
        <v>1642.2</v>
      </c>
      <c r="K162" s="37">
        <v>54.21</v>
      </c>
      <c r="L162" s="37">
        <v>67.95</v>
      </c>
      <c r="M162" s="13">
        <v>560.51</v>
      </c>
      <c r="N162" s="39">
        <f>SUM(K162:M162)</f>
        <v>682.67</v>
      </c>
      <c r="O162" s="38">
        <f>J162+N162</f>
        <v>2324.87</v>
      </c>
      <c r="P162" s="37">
        <v>1000</v>
      </c>
      <c r="Q162" s="37">
        <v>82773</v>
      </c>
      <c r="R162" s="53"/>
    </row>
    <row r="163" spans="1:18" ht="15.75" thickBot="1">
      <c r="A163" s="52"/>
      <c r="B163" s="46"/>
      <c r="C163" s="46"/>
      <c r="D163" s="46"/>
      <c r="E163" s="46"/>
      <c r="F163" s="46"/>
      <c r="G163" s="51"/>
      <c r="H163" s="49"/>
      <c r="I163" s="48"/>
      <c r="J163" s="71"/>
      <c r="K163" s="67"/>
      <c r="L163" s="49"/>
      <c r="M163" s="48"/>
      <c r="N163" s="62"/>
      <c r="O163" s="28"/>
      <c r="P163" s="27"/>
      <c r="Q163" s="26"/>
      <c r="R163" s="46"/>
    </row>
    <row r="164" spans="1:18" ht="15">
      <c r="A164" s="13" t="s">
        <v>9</v>
      </c>
      <c r="B164" s="13">
        <v>41</v>
      </c>
      <c r="C164" s="13">
        <v>1265.6</v>
      </c>
      <c r="D164" s="13">
        <v>261.46</v>
      </c>
      <c r="E164" s="13">
        <v>493.49</v>
      </c>
      <c r="F164" s="13">
        <v>114.63</v>
      </c>
      <c r="G164" s="45">
        <f>E164+F164</f>
        <v>608.12</v>
      </c>
      <c r="H164" s="13">
        <v>151.67</v>
      </c>
      <c r="I164" s="13">
        <v>12.6</v>
      </c>
      <c r="J164" s="43">
        <f>C164+D164+G164+H164+I164</f>
        <v>2299.45</v>
      </c>
      <c r="K164" s="13">
        <v>54.68</v>
      </c>
      <c r="L164" s="13">
        <v>42.94</v>
      </c>
      <c r="M164" s="13">
        <v>838.91</v>
      </c>
      <c r="N164" s="43">
        <f>SUM(K164:M164)</f>
        <v>936.53</v>
      </c>
      <c r="O164" s="44">
        <f>J164+N164</f>
        <v>3235.9799999999996</v>
      </c>
      <c r="P164" s="13">
        <v>2883</v>
      </c>
      <c r="Q164" s="13">
        <v>213935</v>
      </c>
      <c r="R164" s="23">
        <v>41</v>
      </c>
    </row>
    <row r="165" spans="1:18" ht="15">
      <c r="A165" s="36" t="s">
        <v>8</v>
      </c>
      <c r="B165" s="36"/>
      <c r="C165" s="36">
        <v>0</v>
      </c>
      <c r="D165" s="36">
        <v>214.83</v>
      </c>
      <c r="E165" s="36">
        <v>380.38</v>
      </c>
      <c r="F165" s="36">
        <v>50.26</v>
      </c>
      <c r="G165" s="41">
        <f>E165+F165</f>
        <v>430.64</v>
      </c>
      <c r="H165" s="36">
        <v>98.9</v>
      </c>
      <c r="I165" s="36">
        <v>14.46</v>
      </c>
      <c r="J165" s="40">
        <f>C165+D165+G165+H165+I165</f>
        <v>758.83</v>
      </c>
      <c r="K165" s="36">
        <v>54.21</v>
      </c>
      <c r="L165" s="36">
        <v>0</v>
      </c>
      <c r="M165" s="13">
        <v>838.91</v>
      </c>
      <c r="N165" s="40">
        <f>SUM(K165:M165)</f>
        <v>893.12</v>
      </c>
      <c r="O165" s="42">
        <f>J165+N165</f>
        <v>1651.95</v>
      </c>
      <c r="P165" s="36">
        <v>0</v>
      </c>
      <c r="Q165" s="36"/>
      <c r="R165" s="25"/>
    </row>
    <row r="166" spans="1:18" ht="15.75" thickBot="1">
      <c r="A166" s="37" t="s">
        <v>7</v>
      </c>
      <c r="B166" s="37"/>
      <c r="C166" s="37">
        <v>1265.6</v>
      </c>
      <c r="D166" s="37">
        <v>233.91</v>
      </c>
      <c r="E166" s="37">
        <v>403.85</v>
      </c>
      <c r="F166" s="37">
        <v>27.12</v>
      </c>
      <c r="G166" s="55">
        <f>E166+F166</f>
        <v>430.97</v>
      </c>
      <c r="H166" s="37">
        <v>76.71</v>
      </c>
      <c r="I166" s="37">
        <v>11.3</v>
      </c>
      <c r="J166" s="39">
        <f>C166+D166+G166+H166+I166</f>
        <v>2018.49</v>
      </c>
      <c r="K166" s="37">
        <v>54.21</v>
      </c>
      <c r="L166" s="37">
        <v>101.7</v>
      </c>
      <c r="M166" s="54">
        <v>838.91</v>
      </c>
      <c r="N166" s="39">
        <f>SUM(K166:M166)</f>
        <v>994.8199999999999</v>
      </c>
      <c r="O166" s="38">
        <f>J166+N166</f>
        <v>3013.31</v>
      </c>
      <c r="P166" s="37">
        <v>4982</v>
      </c>
      <c r="Q166" s="37">
        <v>301744</v>
      </c>
      <c r="R166" s="53"/>
    </row>
    <row r="167" spans="1:18" ht="15.75" thickBot="1">
      <c r="A167" s="72"/>
      <c r="B167" s="27"/>
      <c r="C167" s="46"/>
      <c r="D167" s="46"/>
      <c r="E167" s="46"/>
      <c r="F167" s="46"/>
      <c r="G167" s="51"/>
      <c r="H167" s="49"/>
      <c r="I167" s="48"/>
      <c r="J167" s="71"/>
      <c r="K167" s="67"/>
      <c r="L167" s="48"/>
      <c r="M167" s="47"/>
      <c r="N167" s="29"/>
      <c r="O167" s="28"/>
      <c r="P167" s="27"/>
      <c r="Q167" s="26"/>
      <c r="R167" s="46"/>
    </row>
    <row r="168" spans="1:18" ht="15">
      <c r="A168" s="13" t="s">
        <v>9</v>
      </c>
      <c r="B168" s="13">
        <v>42</v>
      </c>
      <c r="C168" s="13">
        <v>1262.8</v>
      </c>
      <c r="D168" s="13">
        <v>100.92</v>
      </c>
      <c r="E168" s="13">
        <v>178.79</v>
      </c>
      <c r="F168" s="13">
        <v>114.37</v>
      </c>
      <c r="G168" s="45">
        <f>E168+F168</f>
        <v>293.15999999999997</v>
      </c>
      <c r="H168" s="13">
        <v>260.26</v>
      </c>
      <c r="I168" s="13">
        <v>12.57</v>
      </c>
      <c r="J168" s="43">
        <f>C168+D168+G168+H168+I168</f>
        <v>1929.71</v>
      </c>
      <c r="K168" s="13">
        <v>54.68</v>
      </c>
      <c r="L168" s="13">
        <v>42.85</v>
      </c>
      <c r="M168" s="13">
        <v>837.06</v>
      </c>
      <c r="N168" s="43">
        <f>SUM(K168:M168)</f>
        <v>934.5899999999999</v>
      </c>
      <c r="O168" s="44">
        <f>J168+N168</f>
        <v>2864.3</v>
      </c>
      <c r="P168" s="13">
        <v>3900</v>
      </c>
      <c r="Q168" s="13" t="s">
        <v>12</v>
      </c>
      <c r="R168" s="23">
        <v>42</v>
      </c>
    </row>
    <row r="169" spans="1:18" ht="15">
      <c r="A169" s="36" t="s">
        <v>8</v>
      </c>
      <c r="B169" s="36"/>
      <c r="C169" s="36">
        <v>0</v>
      </c>
      <c r="D169" s="36">
        <v>107.24</v>
      </c>
      <c r="E169" s="36">
        <v>164.88</v>
      </c>
      <c r="F169" s="36">
        <v>50.15</v>
      </c>
      <c r="G169" s="41">
        <f>E169+F169</f>
        <v>215.03</v>
      </c>
      <c r="H169" s="36">
        <v>260.26</v>
      </c>
      <c r="I169" s="36">
        <v>14.43</v>
      </c>
      <c r="J169" s="40">
        <f>C169+D169+G169+H169+I169</f>
        <v>596.9599999999999</v>
      </c>
      <c r="K169" s="36">
        <v>54.21</v>
      </c>
      <c r="L169" s="36">
        <v>0</v>
      </c>
      <c r="M169" s="13">
        <v>837.06</v>
      </c>
      <c r="N169" s="40">
        <f>SUM(K169:M169)</f>
        <v>891.27</v>
      </c>
      <c r="O169" s="42">
        <f>J169+N169</f>
        <v>1488.23</v>
      </c>
      <c r="P169" s="36">
        <v>1100</v>
      </c>
      <c r="Q169" s="36">
        <v>372549</v>
      </c>
      <c r="R169" s="25"/>
    </row>
    <row r="170" spans="1:18" ht="15.75" thickBot="1">
      <c r="A170" s="37" t="s">
        <v>7</v>
      </c>
      <c r="B170" s="37"/>
      <c r="C170" s="37">
        <v>1262.8</v>
      </c>
      <c r="D170" s="37">
        <v>73.25</v>
      </c>
      <c r="E170" s="37">
        <v>118.52</v>
      </c>
      <c r="F170" s="37">
        <v>27.06</v>
      </c>
      <c r="G170" s="55">
        <f>E170+F170</f>
        <v>145.57999999999998</v>
      </c>
      <c r="H170" s="37">
        <v>260.26</v>
      </c>
      <c r="I170" s="37">
        <v>11.28</v>
      </c>
      <c r="J170" s="39">
        <f>C170+D170+G170+H170+I170</f>
        <v>1753.1699999999998</v>
      </c>
      <c r="K170" s="37">
        <v>54.21</v>
      </c>
      <c r="L170" s="37">
        <v>101.48</v>
      </c>
      <c r="M170" s="54">
        <v>837.06</v>
      </c>
      <c r="N170" s="39">
        <f>SUM(K170:M170)</f>
        <v>992.75</v>
      </c>
      <c r="O170" s="38">
        <f>J170+N170</f>
        <v>2745.92</v>
      </c>
      <c r="P170" s="37">
        <v>3700</v>
      </c>
      <c r="Q170" s="37" t="s">
        <v>11</v>
      </c>
      <c r="R170" s="53"/>
    </row>
    <row r="171" spans="1:18" ht="15.75" thickBot="1">
      <c r="A171" s="72"/>
      <c r="B171" s="27"/>
      <c r="C171" s="46"/>
      <c r="D171" s="46"/>
      <c r="E171" s="46"/>
      <c r="F171" s="46"/>
      <c r="G171" s="51"/>
      <c r="H171" s="49"/>
      <c r="I171" s="48"/>
      <c r="J171" s="71"/>
      <c r="K171" s="67"/>
      <c r="L171" s="48"/>
      <c r="M171" s="47"/>
      <c r="N171" s="29"/>
      <c r="O171" s="28"/>
      <c r="P171" s="27"/>
      <c r="Q171" s="26"/>
      <c r="R171" s="46"/>
    </row>
    <row r="172" spans="1:18" ht="15">
      <c r="A172" s="13" t="s">
        <v>9</v>
      </c>
      <c r="B172" s="13">
        <v>43</v>
      </c>
      <c r="C172" s="13">
        <v>840</v>
      </c>
      <c r="D172" s="13">
        <v>18.56</v>
      </c>
      <c r="E172" s="13">
        <v>57.34</v>
      </c>
      <c r="F172" s="13">
        <v>76.08</v>
      </c>
      <c r="G172" s="45">
        <f>E172+F172</f>
        <v>133.42000000000002</v>
      </c>
      <c r="H172" s="13">
        <v>260.26</v>
      </c>
      <c r="I172" s="13">
        <v>8.36</v>
      </c>
      <c r="J172" s="43">
        <f>C172+D172+G172+H172+I172</f>
        <v>1260.6</v>
      </c>
      <c r="K172" s="13">
        <v>54.68</v>
      </c>
      <c r="L172" s="13">
        <v>28.5</v>
      </c>
      <c r="M172" s="13">
        <v>556.8</v>
      </c>
      <c r="N172" s="43">
        <f>SUM(K172:M172)</f>
        <v>639.98</v>
      </c>
      <c r="O172" s="44">
        <f>J172+N172</f>
        <v>1900.58</v>
      </c>
      <c r="P172" s="13">
        <v>1900</v>
      </c>
      <c r="Q172" s="13">
        <v>343579</v>
      </c>
      <c r="R172" s="23">
        <v>43</v>
      </c>
    </row>
    <row r="173" spans="1:18" ht="15">
      <c r="A173" s="36" t="s">
        <v>8</v>
      </c>
      <c r="B173" s="36"/>
      <c r="C173" s="36">
        <v>0</v>
      </c>
      <c r="D173" s="36">
        <v>22.04</v>
      </c>
      <c r="E173" s="36">
        <v>59.99</v>
      </c>
      <c r="F173" s="36">
        <v>33.36</v>
      </c>
      <c r="G173" s="41">
        <f>E173+F173</f>
        <v>93.35</v>
      </c>
      <c r="H173" s="36">
        <v>260.26</v>
      </c>
      <c r="I173" s="36">
        <v>9.6</v>
      </c>
      <c r="J173" s="40">
        <f>C173+D173+G173+H173+I173</f>
        <v>385.25</v>
      </c>
      <c r="K173" s="36">
        <v>54.21</v>
      </c>
      <c r="L173" s="36">
        <v>0</v>
      </c>
      <c r="M173" s="13">
        <v>556.8</v>
      </c>
      <c r="N173" s="40">
        <f>SUM(K173:M173)</f>
        <v>611.01</v>
      </c>
      <c r="O173" s="42">
        <f>J173+N173</f>
        <v>996.26</v>
      </c>
      <c r="P173" s="36">
        <v>1900</v>
      </c>
      <c r="Q173" s="36">
        <v>189661</v>
      </c>
      <c r="R173" s="25"/>
    </row>
    <row r="174" spans="1:18" ht="15.75" thickBot="1">
      <c r="A174" s="37" t="s">
        <v>7</v>
      </c>
      <c r="B174" s="37"/>
      <c r="C174" s="37">
        <v>840</v>
      </c>
      <c r="D174" s="37">
        <v>16.18</v>
      </c>
      <c r="E174" s="37">
        <v>54.34</v>
      </c>
      <c r="F174" s="37">
        <v>18</v>
      </c>
      <c r="G174" s="55">
        <f>E174+F174</f>
        <v>72.34</v>
      </c>
      <c r="H174" s="37">
        <v>260.26</v>
      </c>
      <c r="I174" s="37">
        <v>7.5</v>
      </c>
      <c r="J174" s="39">
        <f>C174+D174+G174+H174+I174</f>
        <v>1196.28</v>
      </c>
      <c r="K174" s="37">
        <v>54.21</v>
      </c>
      <c r="L174" s="37">
        <v>67.5</v>
      </c>
      <c r="M174" s="54">
        <v>556.8</v>
      </c>
      <c r="N174" s="39">
        <f>SUM(K174:M174)</f>
        <v>678.51</v>
      </c>
      <c r="O174" s="38">
        <f>J174+N174</f>
        <v>1874.79</v>
      </c>
      <c r="P174" s="37">
        <v>1000</v>
      </c>
      <c r="Q174" s="37">
        <v>80768</v>
      </c>
      <c r="R174" s="53"/>
    </row>
    <row r="175" spans="1:18" ht="15.75" thickBot="1">
      <c r="A175" s="72"/>
      <c r="B175" s="27"/>
      <c r="C175" s="46"/>
      <c r="D175" s="46"/>
      <c r="E175" s="46"/>
      <c r="F175" s="46"/>
      <c r="G175" s="51"/>
      <c r="H175" s="49"/>
      <c r="I175" s="48"/>
      <c r="J175" s="71"/>
      <c r="K175" s="67"/>
      <c r="L175" s="48"/>
      <c r="M175" s="47"/>
      <c r="N175" s="29"/>
      <c r="O175" s="28"/>
      <c r="P175" s="27"/>
      <c r="Q175" s="26"/>
      <c r="R175" s="46"/>
    </row>
    <row r="176" spans="1:18" ht="15">
      <c r="A176" s="13" t="s">
        <v>9</v>
      </c>
      <c r="B176" s="13">
        <v>44</v>
      </c>
      <c r="C176" s="13">
        <v>1293.6</v>
      </c>
      <c r="D176" s="13">
        <v>419.69</v>
      </c>
      <c r="E176" s="13">
        <v>620.03</v>
      </c>
      <c r="F176" s="13">
        <v>117.16</v>
      </c>
      <c r="G176" s="45">
        <f>E176+F176</f>
        <v>737.1899999999999</v>
      </c>
      <c r="H176" s="13">
        <v>243.33</v>
      </c>
      <c r="I176" s="13">
        <v>12.88</v>
      </c>
      <c r="J176" s="43">
        <f>C176+D176+G176+H176+I176</f>
        <v>2706.69</v>
      </c>
      <c r="K176" s="13">
        <v>218.72</v>
      </c>
      <c r="L176" s="13">
        <v>43.89</v>
      </c>
      <c r="M176" s="13">
        <v>857.47</v>
      </c>
      <c r="N176" s="43">
        <f>SUM(K176:M176)</f>
        <v>1120.08</v>
      </c>
      <c r="O176" s="44">
        <f>J176+N176</f>
        <v>3826.77</v>
      </c>
      <c r="P176" s="13">
        <v>4100</v>
      </c>
      <c r="Q176" s="13">
        <v>345247</v>
      </c>
      <c r="R176" s="23">
        <v>44</v>
      </c>
    </row>
    <row r="177" spans="1:18" ht="15">
      <c r="A177" s="36" t="s">
        <v>8</v>
      </c>
      <c r="B177" s="36"/>
      <c r="C177" s="36">
        <v>0</v>
      </c>
      <c r="D177" s="36">
        <v>726.86</v>
      </c>
      <c r="E177" s="36">
        <v>1021.67</v>
      </c>
      <c r="F177" s="36">
        <v>51.37</v>
      </c>
      <c r="G177" s="41">
        <f>E177+F177</f>
        <v>1073.04</v>
      </c>
      <c r="H177" s="36">
        <v>443.4</v>
      </c>
      <c r="I177" s="36">
        <v>14.78</v>
      </c>
      <c r="J177" s="40">
        <f>C177+D177+G177+H177+I177</f>
        <v>2258.0800000000004</v>
      </c>
      <c r="K177" s="36">
        <v>216.84</v>
      </c>
      <c r="L177" s="36">
        <v>0</v>
      </c>
      <c r="M177" s="13">
        <v>857.47</v>
      </c>
      <c r="N177" s="40">
        <f>SUM(K177:M177)</f>
        <v>1074.31</v>
      </c>
      <c r="O177" s="42">
        <f>J177+N177</f>
        <v>3332.3900000000003</v>
      </c>
      <c r="P177" s="36">
        <v>3800</v>
      </c>
      <c r="Q177" s="36">
        <v>360252</v>
      </c>
      <c r="R177" s="25"/>
    </row>
    <row r="178" spans="1:18" ht="15.75" thickBot="1">
      <c r="A178" s="37" t="s">
        <v>7</v>
      </c>
      <c r="B178" s="37"/>
      <c r="C178" s="37">
        <v>1293.6</v>
      </c>
      <c r="D178" s="37">
        <v>682.31</v>
      </c>
      <c r="E178" s="37">
        <v>995.86</v>
      </c>
      <c r="F178" s="37">
        <v>27.72</v>
      </c>
      <c r="G178" s="55">
        <f>E178+F178</f>
        <v>1023.58</v>
      </c>
      <c r="H178" s="37">
        <v>395.52</v>
      </c>
      <c r="I178" s="37">
        <v>11.55</v>
      </c>
      <c r="J178" s="39">
        <f>C178+D178+G178+H178+I178</f>
        <v>3406.56</v>
      </c>
      <c r="K178" s="37">
        <v>216.84</v>
      </c>
      <c r="L178" s="37">
        <v>103.95</v>
      </c>
      <c r="M178" s="13">
        <v>857.47</v>
      </c>
      <c r="N178" s="39">
        <f>SUM(K178:M178)</f>
        <v>1178.26</v>
      </c>
      <c r="O178" s="38">
        <f>J178+N178</f>
        <v>4584.82</v>
      </c>
      <c r="P178" s="37">
        <v>3400</v>
      </c>
      <c r="Q178" s="37">
        <v>156324</v>
      </c>
      <c r="R178" s="53"/>
    </row>
    <row r="179" spans="1:18" ht="15.75" thickBot="1">
      <c r="A179" s="72"/>
      <c r="B179" s="27"/>
      <c r="C179" s="46"/>
      <c r="D179" s="46"/>
      <c r="E179" s="46"/>
      <c r="F179" s="46"/>
      <c r="G179" s="51"/>
      <c r="H179" s="49"/>
      <c r="I179" s="48"/>
      <c r="J179" s="71"/>
      <c r="K179" s="67"/>
      <c r="L179" s="49"/>
      <c r="M179" s="48"/>
      <c r="N179" s="62"/>
      <c r="O179" s="28"/>
      <c r="P179" s="27"/>
      <c r="Q179" s="26"/>
      <c r="R179" s="46"/>
    </row>
    <row r="180" spans="1:18" ht="15">
      <c r="A180" s="13" t="s">
        <v>9</v>
      </c>
      <c r="B180" s="13">
        <v>45</v>
      </c>
      <c r="C180" s="13">
        <v>1260</v>
      </c>
      <c r="D180" s="13">
        <v>0</v>
      </c>
      <c r="E180" s="13">
        <v>0</v>
      </c>
      <c r="F180" s="13">
        <v>114.12</v>
      </c>
      <c r="G180" s="45">
        <f>E180+F180</f>
        <v>114.12</v>
      </c>
      <c r="H180" s="13">
        <v>0</v>
      </c>
      <c r="I180" s="13">
        <v>12.54</v>
      </c>
      <c r="J180" s="43">
        <f>C180+D180+G180+H180+I180</f>
        <v>1386.6599999999999</v>
      </c>
      <c r="K180" s="13">
        <v>0</v>
      </c>
      <c r="L180" s="13">
        <v>42.75</v>
      </c>
      <c r="M180" s="13">
        <v>835.2</v>
      </c>
      <c r="N180" s="43">
        <f>SUM(K180:M180)</f>
        <v>877.95</v>
      </c>
      <c r="O180" s="44">
        <f>J180+N180</f>
        <v>2264.6099999999997</v>
      </c>
      <c r="P180" s="13">
        <v>2250</v>
      </c>
      <c r="Q180" s="13">
        <v>472020</v>
      </c>
      <c r="R180" s="23">
        <v>45</v>
      </c>
    </row>
    <row r="181" spans="1:18" ht="15">
      <c r="A181" s="36" t="s">
        <v>8</v>
      </c>
      <c r="B181" s="36"/>
      <c r="C181" s="36">
        <v>0</v>
      </c>
      <c r="D181" s="36">
        <v>58</v>
      </c>
      <c r="E181" s="36">
        <v>79.04</v>
      </c>
      <c r="F181" s="36">
        <v>50.04</v>
      </c>
      <c r="G181" s="41">
        <f>E181+F181</f>
        <v>129.08</v>
      </c>
      <c r="H181" s="36">
        <v>0</v>
      </c>
      <c r="I181" s="36">
        <v>14.4</v>
      </c>
      <c r="J181" s="40">
        <f>C181+D181+G181+H181+I181</f>
        <v>201.48000000000002</v>
      </c>
      <c r="K181" s="36">
        <v>0</v>
      </c>
      <c r="L181" s="36">
        <v>0</v>
      </c>
      <c r="M181" s="13">
        <v>835.2</v>
      </c>
      <c r="N181" s="40">
        <f>SUM(K181:M181)</f>
        <v>835.2</v>
      </c>
      <c r="O181" s="42">
        <f>J181+N181</f>
        <v>1036.68</v>
      </c>
      <c r="P181" s="36">
        <v>2200</v>
      </c>
      <c r="Q181" s="36">
        <v>449439</v>
      </c>
      <c r="R181" s="25"/>
    </row>
    <row r="182" spans="1:18" ht="15.75" thickBot="1">
      <c r="A182" s="37" t="s">
        <v>7</v>
      </c>
      <c r="B182" s="37"/>
      <c r="C182" s="37">
        <v>1260</v>
      </c>
      <c r="D182" s="37">
        <v>58</v>
      </c>
      <c r="E182" s="37">
        <v>79.04</v>
      </c>
      <c r="F182" s="37">
        <v>27</v>
      </c>
      <c r="G182" s="55">
        <f>E182+F182</f>
        <v>106.04</v>
      </c>
      <c r="H182" s="37">
        <v>0</v>
      </c>
      <c r="I182" s="37">
        <v>11.25</v>
      </c>
      <c r="J182" s="39">
        <f>C182+D182+G182+H182+I182</f>
        <v>1435.29</v>
      </c>
      <c r="K182" s="37">
        <v>0</v>
      </c>
      <c r="L182" s="37">
        <v>101.25</v>
      </c>
      <c r="M182" s="54">
        <v>835.2</v>
      </c>
      <c r="N182" s="39">
        <f>SUM(K182:M182)</f>
        <v>936.45</v>
      </c>
      <c r="O182" s="38">
        <f>J182+N182</f>
        <v>2371.74</v>
      </c>
      <c r="P182" s="37">
        <v>1200</v>
      </c>
      <c r="Q182" s="37">
        <v>26621</v>
      </c>
      <c r="R182" s="53"/>
    </row>
    <row r="183" spans="1:18" ht="15.75" thickBot="1">
      <c r="A183" s="72"/>
      <c r="B183" s="27"/>
      <c r="C183" s="46"/>
      <c r="D183" s="46"/>
      <c r="E183" s="46"/>
      <c r="F183" s="46"/>
      <c r="G183" s="51"/>
      <c r="H183" s="49"/>
      <c r="I183" s="48"/>
      <c r="J183" s="71"/>
      <c r="K183" s="67"/>
      <c r="L183" s="48"/>
      <c r="M183" s="47"/>
      <c r="N183" s="29"/>
      <c r="O183" s="28"/>
      <c r="P183" s="27"/>
      <c r="Q183" s="26"/>
      <c r="R183" s="46"/>
    </row>
    <row r="184" spans="1:18" ht="15">
      <c r="A184" s="13" t="s">
        <v>9</v>
      </c>
      <c r="B184" s="13">
        <v>46</v>
      </c>
      <c r="C184" s="13">
        <v>834.4</v>
      </c>
      <c r="D184" s="13">
        <v>12.82</v>
      </c>
      <c r="E184" s="13">
        <v>48.41</v>
      </c>
      <c r="F184" s="13">
        <v>75.57</v>
      </c>
      <c r="G184" s="45">
        <f>E184+F184</f>
        <v>123.97999999999999</v>
      </c>
      <c r="H184" s="13">
        <v>260.26</v>
      </c>
      <c r="I184" s="13">
        <v>8.31</v>
      </c>
      <c r="J184" s="43">
        <f>C184+D184+G184+H184+I184</f>
        <v>1239.77</v>
      </c>
      <c r="K184" s="13">
        <v>54.68</v>
      </c>
      <c r="L184" s="13">
        <v>28.31</v>
      </c>
      <c r="M184" s="13">
        <v>553.09</v>
      </c>
      <c r="N184" s="43">
        <f>SUM(K184:M184)</f>
        <v>636.08</v>
      </c>
      <c r="O184" s="44">
        <f>J184+N184</f>
        <v>1875.85</v>
      </c>
      <c r="P184" s="13">
        <v>2000</v>
      </c>
      <c r="Q184" s="13">
        <v>151157</v>
      </c>
      <c r="R184" s="23">
        <v>46</v>
      </c>
    </row>
    <row r="185" spans="1:18" ht="15">
      <c r="A185" s="36" t="s">
        <v>8</v>
      </c>
      <c r="B185" s="36"/>
      <c r="C185" s="36">
        <v>0</v>
      </c>
      <c r="D185" s="36">
        <v>64.84</v>
      </c>
      <c r="E185" s="36">
        <v>109.75</v>
      </c>
      <c r="F185" s="36">
        <v>33.14</v>
      </c>
      <c r="G185" s="41">
        <f>E185+F185</f>
        <v>142.89</v>
      </c>
      <c r="H185" s="36">
        <v>260.26</v>
      </c>
      <c r="I185" s="36">
        <v>9.54</v>
      </c>
      <c r="J185" s="40">
        <f>C185+D185+G185+H185+I185</f>
        <v>477.53000000000003</v>
      </c>
      <c r="K185" s="36">
        <v>54.21</v>
      </c>
      <c r="L185" s="36">
        <v>0</v>
      </c>
      <c r="M185" s="13">
        <v>553.09</v>
      </c>
      <c r="N185" s="40">
        <f>SUM(K185:M185)</f>
        <v>607.3000000000001</v>
      </c>
      <c r="O185" s="42">
        <f>J185+N185</f>
        <v>1084.8300000000002</v>
      </c>
      <c r="P185" s="36">
        <v>2000</v>
      </c>
      <c r="Q185" s="36">
        <v>6038</v>
      </c>
      <c r="R185" s="25"/>
    </row>
    <row r="186" spans="1:18" ht="15.75" thickBot="1">
      <c r="A186" s="37" t="s">
        <v>7</v>
      </c>
      <c r="B186" s="37"/>
      <c r="C186" s="37">
        <v>834.4</v>
      </c>
      <c r="D186" s="37">
        <v>40.02</v>
      </c>
      <c r="E186" s="37">
        <v>86.15</v>
      </c>
      <c r="F186" s="37">
        <v>17.88</v>
      </c>
      <c r="G186" s="55">
        <f>E186+F186</f>
        <v>104.03</v>
      </c>
      <c r="H186" s="37">
        <v>260.26</v>
      </c>
      <c r="I186" s="37">
        <v>7.45</v>
      </c>
      <c r="J186" s="39">
        <f>C186+D186+G186+H186+I186</f>
        <v>1246.16</v>
      </c>
      <c r="K186" s="37">
        <v>54.21</v>
      </c>
      <c r="L186" s="37">
        <v>67.05</v>
      </c>
      <c r="M186" s="54">
        <v>553.09</v>
      </c>
      <c r="N186" s="39">
        <f>SUM(K186:M186)</f>
        <v>674.35</v>
      </c>
      <c r="O186" s="38">
        <f>J186+N186</f>
        <v>1920.5100000000002</v>
      </c>
      <c r="P186" s="37">
        <v>2000</v>
      </c>
      <c r="Q186" s="37">
        <v>81337</v>
      </c>
      <c r="R186" s="53"/>
    </row>
    <row r="187" spans="1:18" ht="15.75" thickBot="1">
      <c r="A187" s="72"/>
      <c r="B187" s="27"/>
      <c r="C187" s="46"/>
      <c r="D187" s="46"/>
      <c r="E187" s="46"/>
      <c r="F187" s="46"/>
      <c r="G187" s="51"/>
      <c r="H187" s="49"/>
      <c r="I187" s="48"/>
      <c r="J187" s="71"/>
      <c r="K187" s="67"/>
      <c r="L187" s="48"/>
      <c r="M187" s="47"/>
      <c r="N187" s="29"/>
      <c r="O187" s="28"/>
      <c r="P187" s="27"/>
      <c r="Q187" s="26"/>
      <c r="R187" s="46"/>
    </row>
    <row r="188" spans="1:18" ht="15">
      <c r="A188" s="13" t="s">
        <v>9</v>
      </c>
      <c r="B188" s="13">
        <v>47</v>
      </c>
      <c r="C188" s="13">
        <v>1271.2</v>
      </c>
      <c r="D188" s="13">
        <v>35.38</v>
      </c>
      <c r="E188" s="13">
        <v>91.29</v>
      </c>
      <c r="F188" s="13">
        <v>115.13</v>
      </c>
      <c r="G188" s="45">
        <f>E188+F188</f>
        <v>206.42000000000002</v>
      </c>
      <c r="H188" s="13">
        <v>53.3</v>
      </c>
      <c r="I188" s="13">
        <v>12.66</v>
      </c>
      <c r="J188" s="43">
        <f>C188+D188+G188+H188+I188</f>
        <v>1578.9600000000003</v>
      </c>
      <c r="K188" s="13">
        <v>54.68</v>
      </c>
      <c r="L188" s="13">
        <v>43.13</v>
      </c>
      <c r="M188" s="13">
        <v>842.62</v>
      </c>
      <c r="N188" s="43">
        <f>SUM(K188:M188)</f>
        <v>940.4300000000001</v>
      </c>
      <c r="O188" s="44">
        <f>J188+N188</f>
        <v>2519.3900000000003</v>
      </c>
      <c r="P188" s="13">
        <v>2500</v>
      </c>
      <c r="Q188" s="13">
        <v>264162</v>
      </c>
      <c r="R188" s="23">
        <v>47</v>
      </c>
    </row>
    <row r="189" spans="1:18" ht="15">
      <c r="A189" s="36" t="s">
        <v>8</v>
      </c>
      <c r="B189" s="36"/>
      <c r="C189" s="36">
        <v>0</v>
      </c>
      <c r="D189" s="36">
        <v>50.52</v>
      </c>
      <c r="E189" s="36">
        <v>96.98</v>
      </c>
      <c r="F189" s="36">
        <v>50.48</v>
      </c>
      <c r="G189" s="41">
        <f>E189+F189</f>
        <v>147.46</v>
      </c>
      <c r="H189" s="36">
        <v>82.13</v>
      </c>
      <c r="I189" s="36">
        <v>14.53</v>
      </c>
      <c r="J189" s="40">
        <f>C189+D189+G189+H189+I189</f>
        <v>294.64</v>
      </c>
      <c r="K189" s="36">
        <v>54.21</v>
      </c>
      <c r="L189" s="36">
        <v>0</v>
      </c>
      <c r="M189" s="13">
        <v>842.62</v>
      </c>
      <c r="N189" s="40">
        <f>SUM(K189:M189)</f>
        <v>896.83</v>
      </c>
      <c r="O189" s="42">
        <f>J189+N189</f>
        <v>1191.47</v>
      </c>
      <c r="P189" s="36">
        <v>2500</v>
      </c>
      <c r="Q189" s="36">
        <v>637271</v>
      </c>
      <c r="R189" s="25"/>
    </row>
    <row r="190" spans="1:18" ht="15.75" thickBot="1">
      <c r="A190" s="37" t="s">
        <v>7</v>
      </c>
      <c r="B190" s="37"/>
      <c r="C190" s="37">
        <v>1271.2</v>
      </c>
      <c r="D190" s="37">
        <v>109.04</v>
      </c>
      <c r="E190" s="37">
        <v>188.91</v>
      </c>
      <c r="F190" s="37">
        <v>27.24</v>
      </c>
      <c r="G190" s="55">
        <f>E190+F190</f>
        <v>216.15</v>
      </c>
      <c r="H190" s="37">
        <v>47.18</v>
      </c>
      <c r="I190" s="37">
        <v>11.35</v>
      </c>
      <c r="J190" s="39">
        <f>C190+D190+G190+H190+I190</f>
        <v>1654.92</v>
      </c>
      <c r="K190" s="37">
        <v>54.21</v>
      </c>
      <c r="L190" s="37">
        <v>102.15</v>
      </c>
      <c r="M190" s="13">
        <v>842.62</v>
      </c>
      <c r="N190" s="39">
        <f>SUM(K190:M190)</f>
        <v>998.98</v>
      </c>
      <c r="O190" s="38">
        <f>J190+N190</f>
        <v>2653.9</v>
      </c>
      <c r="P190" s="37">
        <v>600</v>
      </c>
      <c r="Q190" s="37">
        <v>205586</v>
      </c>
      <c r="R190" s="53"/>
    </row>
    <row r="191" spans="1:18" ht="15.75" thickBot="1">
      <c r="A191" s="72"/>
      <c r="B191" s="27"/>
      <c r="C191" s="46"/>
      <c r="D191" s="46"/>
      <c r="E191" s="46"/>
      <c r="F191" s="46"/>
      <c r="G191" s="51"/>
      <c r="H191" s="49"/>
      <c r="I191" s="48"/>
      <c r="J191" s="71"/>
      <c r="K191" s="67"/>
      <c r="L191" s="49"/>
      <c r="M191" s="48"/>
      <c r="N191" s="62"/>
      <c r="O191" s="28"/>
      <c r="P191" s="27"/>
      <c r="Q191" s="26"/>
      <c r="R191" s="46"/>
    </row>
    <row r="192" spans="1:18" ht="15">
      <c r="A192" s="13" t="s">
        <v>9</v>
      </c>
      <c r="B192" s="13">
        <v>48</v>
      </c>
      <c r="C192" s="13">
        <v>1237.6</v>
      </c>
      <c r="D192" s="13">
        <v>58</v>
      </c>
      <c r="E192" s="13">
        <v>79.04</v>
      </c>
      <c r="F192" s="13">
        <v>112.09</v>
      </c>
      <c r="G192" s="45">
        <f>E192+F192</f>
        <v>191.13</v>
      </c>
      <c r="H192" s="13">
        <v>349.48</v>
      </c>
      <c r="I192" s="13">
        <v>12.32</v>
      </c>
      <c r="J192" s="43">
        <f>C192+D192+G192+H192+I192</f>
        <v>1848.53</v>
      </c>
      <c r="K192" s="13">
        <v>54.68</v>
      </c>
      <c r="L192" s="13">
        <v>41.99</v>
      </c>
      <c r="M192" s="13">
        <v>820.35</v>
      </c>
      <c r="N192" s="43">
        <f>SUM(K192:M192)</f>
        <v>917.02</v>
      </c>
      <c r="O192" s="44">
        <f>J192+N192</f>
        <v>2765.55</v>
      </c>
      <c r="P192" s="13">
        <v>2499</v>
      </c>
      <c r="Q192" s="13">
        <v>141872</v>
      </c>
      <c r="R192" s="23">
        <v>48</v>
      </c>
    </row>
    <row r="193" spans="1:18" ht="15">
      <c r="A193" s="36" t="s">
        <v>8</v>
      </c>
      <c r="B193" s="36"/>
      <c r="C193" s="36">
        <v>0</v>
      </c>
      <c r="D193" s="36">
        <v>116</v>
      </c>
      <c r="E193" s="36">
        <v>158.08</v>
      </c>
      <c r="F193" s="36">
        <v>49.15</v>
      </c>
      <c r="G193" s="41">
        <f>E193+F193</f>
        <v>207.23000000000002</v>
      </c>
      <c r="H193" s="36">
        <v>174.74</v>
      </c>
      <c r="I193" s="36">
        <v>14.14</v>
      </c>
      <c r="J193" s="40">
        <f>C193+D193+G193+H193+I193</f>
        <v>512.11</v>
      </c>
      <c r="K193" s="36">
        <v>54.21</v>
      </c>
      <c r="L193" s="36">
        <v>0</v>
      </c>
      <c r="M193" s="13">
        <v>820.35</v>
      </c>
      <c r="N193" s="40">
        <f>SUM(K193:M193)</f>
        <v>874.5600000000001</v>
      </c>
      <c r="O193" s="42">
        <f>J193+N193</f>
        <v>1386.67</v>
      </c>
      <c r="P193" s="36">
        <v>2769</v>
      </c>
      <c r="Q193" s="36">
        <v>413399</v>
      </c>
      <c r="R193" s="25"/>
    </row>
    <row r="194" spans="1:18" ht="15.75" thickBot="1">
      <c r="A194" s="37" t="s">
        <v>7</v>
      </c>
      <c r="B194" s="37"/>
      <c r="C194" s="37">
        <v>1237.6</v>
      </c>
      <c r="D194" s="37">
        <v>58</v>
      </c>
      <c r="E194" s="37">
        <v>79.04</v>
      </c>
      <c r="F194" s="37">
        <v>26.52</v>
      </c>
      <c r="G194" s="55">
        <f>E194+F194</f>
        <v>105.56</v>
      </c>
      <c r="H194" s="37">
        <v>174.74</v>
      </c>
      <c r="I194" s="37">
        <v>11.05</v>
      </c>
      <c r="J194" s="39">
        <f>C194+D194+G194+H194+I194</f>
        <v>1586.9499999999998</v>
      </c>
      <c r="K194" s="37">
        <v>54.21</v>
      </c>
      <c r="L194" s="37">
        <v>99.45</v>
      </c>
      <c r="M194" s="54">
        <v>820.35</v>
      </c>
      <c r="N194" s="39">
        <f>SUM(K194:M194)</f>
        <v>974.01</v>
      </c>
      <c r="O194" s="38">
        <f>J194+N194</f>
        <v>2560.96</v>
      </c>
      <c r="P194" s="37">
        <v>1386.16</v>
      </c>
      <c r="Q194" s="37">
        <v>5745</v>
      </c>
      <c r="R194" s="53"/>
    </row>
    <row r="195" spans="1:18" ht="15.75" thickBot="1">
      <c r="A195" s="72"/>
      <c r="B195" s="77"/>
      <c r="C195" s="52"/>
      <c r="D195" s="46"/>
      <c r="E195" s="46"/>
      <c r="F195" s="46"/>
      <c r="G195" s="51"/>
      <c r="H195" s="49"/>
      <c r="I195" s="48"/>
      <c r="J195" s="71"/>
      <c r="K195" s="67"/>
      <c r="L195" s="48"/>
      <c r="M195" s="47"/>
      <c r="N195" s="29"/>
      <c r="O195" s="28"/>
      <c r="P195" s="27"/>
      <c r="Q195" s="26"/>
      <c r="R195" s="64"/>
    </row>
    <row r="196" spans="1:18" ht="15">
      <c r="A196" s="13" t="s">
        <v>9</v>
      </c>
      <c r="B196" s="13">
        <v>49</v>
      </c>
      <c r="C196" s="13">
        <v>842.8</v>
      </c>
      <c r="D196" s="13">
        <v>34.1</v>
      </c>
      <c r="E196" s="13">
        <v>81.57</v>
      </c>
      <c r="F196" s="13">
        <v>76.33</v>
      </c>
      <c r="G196" s="45">
        <f>E196+F196</f>
        <v>157.89999999999998</v>
      </c>
      <c r="H196" s="13">
        <v>87.37</v>
      </c>
      <c r="I196" s="13">
        <v>8.39</v>
      </c>
      <c r="J196" s="43">
        <f>C196+D196+G196+H196+I196</f>
        <v>1130.5600000000002</v>
      </c>
      <c r="K196" s="13">
        <v>54.68</v>
      </c>
      <c r="L196" s="13">
        <v>28.6</v>
      </c>
      <c r="M196" s="13">
        <v>558.66</v>
      </c>
      <c r="N196" s="43">
        <f>SUM(K196:M196)</f>
        <v>641.9399999999999</v>
      </c>
      <c r="O196" s="44">
        <f>J196+N196</f>
        <v>1772.5</v>
      </c>
      <c r="P196" s="13">
        <v>1790.75</v>
      </c>
      <c r="Q196" s="13">
        <v>414382</v>
      </c>
      <c r="R196" s="23">
        <v>49</v>
      </c>
    </row>
    <row r="197" spans="1:18" ht="15.75" thickBot="1">
      <c r="A197" s="36" t="s">
        <v>8</v>
      </c>
      <c r="B197" s="36"/>
      <c r="C197" s="36">
        <v>0</v>
      </c>
      <c r="D197" s="36">
        <v>23.9</v>
      </c>
      <c r="E197" s="36">
        <v>36.99</v>
      </c>
      <c r="F197" s="36">
        <v>33.47</v>
      </c>
      <c r="G197" s="41">
        <f>E197+F197</f>
        <v>70.46000000000001</v>
      </c>
      <c r="H197" s="36">
        <v>87.37</v>
      </c>
      <c r="I197" s="36">
        <v>9.63</v>
      </c>
      <c r="J197" s="39">
        <f>C197+D197+G197+H197+I197</f>
        <v>191.36</v>
      </c>
      <c r="K197" s="36">
        <v>54.21</v>
      </c>
      <c r="L197" s="36">
        <v>0</v>
      </c>
      <c r="M197" s="13">
        <v>558.66</v>
      </c>
      <c r="N197" s="40">
        <f>SUM(K197:M197)</f>
        <v>612.87</v>
      </c>
      <c r="O197" s="42">
        <f>J197+N197</f>
        <v>804.23</v>
      </c>
      <c r="P197" s="36">
        <v>1774.72</v>
      </c>
      <c r="Q197" s="36">
        <v>54504</v>
      </c>
      <c r="R197" s="25"/>
    </row>
    <row r="198" spans="1:18" ht="15.75" thickBot="1">
      <c r="A198" s="37" t="s">
        <v>7</v>
      </c>
      <c r="B198" s="37"/>
      <c r="C198" s="37">
        <v>842.8</v>
      </c>
      <c r="D198" s="37">
        <v>58</v>
      </c>
      <c r="E198" s="37">
        <v>118.56</v>
      </c>
      <c r="F198" s="37">
        <v>18.06</v>
      </c>
      <c r="G198" s="55">
        <f>E198+F198</f>
        <v>136.62</v>
      </c>
      <c r="H198" s="37">
        <v>87.37</v>
      </c>
      <c r="I198" s="76">
        <v>7.53</v>
      </c>
      <c r="J198" s="75">
        <f>C198+D198+G198+H198+I198</f>
        <v>1132.32</v>
      </c>
      <c r="K198" s="74">
        <v>54.21</v>
      </c>
      <c r="L198" s="37">
        <v>67.73</v>
      </c>
      <c r="M198" s="54">
        <v>558.66</v>
      </c>
      <c r="N198" s="39">
        <f>SUM(K198:M198)</f>
        <v>680.5999999999999</v>
      </c>
      <c r="O198" s="38">
        <f>J198+N198</f>
        <v>1812.9199999999998</v>
      </c>
      <c r="P198" s="37">
        <v>804.23</v>
      </c>
      <c r="Q198" s="37">
        <v>982506</v>
      </c>
      <c r="R198" s="53"/>
    </row>
    <row r="199" spans="1:18" ht="15.75" thickBot="1">
      <c r="A199" s="72"/>
      <c r="B199" s="27"/>
      <c r="C199" s="46"/>
      <c r="D199" s="46"/>
      <c r="E199" s="46"/>
      <c r="F199" s="46"/>
      <c r="G199" s="51"/>
      <c r="H199" s="49"/>
      <c r="I199" s="49"/>
      <c r="J199" s="73"/>
      <c r="K199" s="49"/>
      <c r="L199" s="48"/>
      <c r="M199" s="47"/>
      <c r="N199" s="29"/>
      <c r="O199" s="28"/>
      <c r="P199" s="27"/>
      <c r="Q199" s="26"/>
      <c r="R199" s="46"/>
    </row>
    <row r="200" spans="1:18" ht="15">
      <c r="A200" s="13" t="s">
        <v>9</v>
      </c>
      <c r="B200" s="13">
        <v>50</v>
      </c>
      <c r="C200" s="13">
        <v>1268.4</v>
      </c>
      <c r="D200" s="13">
        <v>439.93</v>
      </c>
      <c r="E200" s="13">
        <v>519.06</v>
      </c>
      <c r="F200" s="13">
        <v>114.88</v>
      </c>
      <c r="G200" s="45">
        <f>E200+F200</f>
        <v>633.9399999999999</v>
      </c>
      <c r="H200" s="58">
        <v>0</v>
      </c>
      <c r="I200" s="13">
        <v>12.63</v>
      </c>
      <c r="J200" s="40">
        <f>C200+D200+G200+H200+I200</f>
        <v>2354.9</v>
      </c>
      <c r="K200" s="13">
        <v>109.36</v>
      </c>
      <c r="L200" s="13">
        <v>43.04</v>
      </c>
      <c r="M200" s="13">
        <v>840.77</v>
      </c>
      <c r="N200" s="43">
        <f>SUM(K200:M200)</f>
        <v>993.17</v>
      </c>
      <c r="O200" s="44">
        <f>J200+N200</f>
        <v>3348.07</v>
      </c>
      <c r="P200" s="13">
        <v>3246.14</v>
      </c>
      <c r="Q200" s="13">
        <v>415103</v>
      </c>
      <c r="R200" s="23">
        <v>50</v>
      </c>
    </row>
    <row r="201" spans="1:18" ht="15">
      <c r="A201" s="36" t="s">
        <v>8</v>
      </c>
      <c r="B201" s="36"/>
      <c r="C201" s="36">
        <v>0</v>
      </c>
      <c r="D201" s="36">
        <v>140.07</v>
      </c>
      <c r="E201" s="36">
        <v>271.34</v>
      </c>
      <c r="F201" s="36">
        <v>50.37</v>
      </c>
      <c r="G201" s="41">
        <f>E201+F201</f>
        <v>321.71</v>
      </c>
      <c r="H201" s="57">
        <v>0</v>
      </c>
      <c r="I201" s="36">
        <v>14.5</v>
      </c>
      <c r="J201" s="40">
        <f>C201+D201+G201+H201+I201</f>
        <v>476.28</v>
      </c>
      <c r="K201" s="36">
        <v>108.42</v>
      </c>
      <c r="L201" s="36">
        <v>0</v>
      </c>
      <c r="M201" s="13">
        <v>840.77</v>
      </c>
      <c r="N201" s="40">
        <f>SUM(K201:M201)</f>
        <v>949.1899999999999</v>
      </c>
      <c r="O201" s="42">
        <f>J201+N201</f>
        <v>1425.4699999999998</v>
      </c>
      <c r="P201" s="36">
        <v>3874.95</v>
      </c>
      <c r="Q201" s="36">
        <v>53985</v>
      </c>
      <c r="R201" s="25"/>
    </row>
    <row r="202" spans="1:18" ht="15.75" thickBot="1">
      <c r="A202" s="37" t="s">
        <v>7</v>
      </c>
      <c r="B202" s="37"/>
      <c r="C202" s="37">
        <v>1268.4</v>
      </c>
      <c r="D202" s="37">
        <v>406</v>
      </c>
      <c r="E202" s="37">
        <v>513.76</v>
      </c>
      <c r="F202" s="37">
        <v>27.18</v>
      </c>
      <c r="G202" s="55">
        <f>E202+F202</f>
        <v>540.9399999999999</v>
      </c>
      <c r="H202" s="56">
        <v>0</v>
      </c>
      <c r="I202" s="37">
        <v>11.33</v>
      </c>
      <c r="J202" s="39">
        <f>C202+D202+G202+H202+I202</f>
        <v>2226.67</v>
      </c>
      <c r="K202" s="37">
        <v>162.63</v>
      </c>
      <c r="L202" s="37">
        <v>101.93</v>
      </c>
      <c r="M202" s="13">
        <v>840.77</v>
      </c>
      <c r="N202" s="39">
        <f>SUM(K202:M202)</f>
        <v>1105.33</v>
      </c>
      <c r="O202" s="38">
        <f>J202+N202</f>
        <v>3332</v>
      </c>
      <c r="P202" s="37">
        <v>1942.98</v>
      </c>
      <c r="Q202" s="37">
        <v>981552</v>
      </c>
      <c r="R202" s="53"/>
    </row>
    <row r="203" spans="1:18" ht="15.75" thickBot="1">
      <c r="A203" s="72"/>
      <c r="B203" s="27"/>
      <c r="C203" s="46"/>
      <c r="D203" s="46"/>
      <c r="E203" s="46"/>
      <c r="F203" s="46"/>
      <c r="G203" s="51"/>
      <c r="H203" s="49"/>
      <c r="I203" s="48"/>
      <c r="J203" s="71"/>
      <c r="K203" s="67"/>
      <c r="L203" s="49"/>
      <c r="M203" s="48"/>
      <c r="N203" s="62"/>
      <c r="O203" s="28"/>
      <c r="P203" s="27"/>
      <c r="Q203" s="26"/>
      <c r="R203" s="46"/>
    </row>
    <row r="204" spans="1:18" ht="15">
      <c r="A204" s="13" t="s">
        <v>9</v>
      </c>
      <c r="B204" s="13">
        <v>51</v>
      </c>
      <c r="C204" s="13">
        <v>1338.4</v>
      </c>
      <c r="D204" s="13">
        <v>87.46</v>
      </c>
      <c r="E204" s="13">
        <v>169.86</v>
      </c>
      <c r="F204" s="13">
        <v>121.22</v>
      </c>
      <c r="G204" s="45">
        <f>E204+F204</f>
        <v>291.08000000000004</v>
      </c>
      <c r="H204" s="58">
        <v>0</v>
      </c>
      <c r="I204" s="13">
        <v>13.32</v>
      </c>
      <c r="J204" s="43">
        <f>C204+D204+G204+H204+I204</f>
        <v>1730.26</v>
      </c>
      <c r="K204" s="13">
        <v>54.68</v>
      </c>
      <c r="L204" s="13">
        <v>45.41</v>
      </c>
      <c r="M204" s="13">
        <v>887.17</v>
      </c>
      <c r="N204" s="43">
        <f>SUM(K204:M204)</f>
        <v>987.26</v>
      </c>
      <c r="O204" s="44">
        <f>J204+N204</f>
        <v>2717.52</v>
      </c>
      <c r="P204" s="13">
        <v>0</v>
      </c>
      <c r="Q204" s="13"/>
      <c r="R204" s="23">
        <v>51</v>
      </c>
    </row>
    <row r="205" spans="1:18" ht="15">
      <c r="A205" s="36" t="s">
        <v>8</v>
      </c>
      <c r="B205" s="36"/>
      <c r="C205" s="36">
        <v>0</v>
      </c>
      <c r="D205" s="36">
        <v>163.15</v>
      </c>
      <c r="E205" s="36">
        <v>274.66</v>
      </c>
      <c r="F205" s="36">
        <v>53.15</v>
      </c>
      <c r="G205" s="41">
        <f>E205+F205</f>
        <v>327.81</v>
      </c>
      <c r="H205" s="58">
        <v>0</v>
      </c>
      <c r="I205" s="36">
        <v>15.3</v>
      </c>
      <c r="J205" s="40">
        <f>C205+D205+G205+H205+I205</f>
        <v>506.26000000000005</v>
      </c>
      <c r="K205" s="13">
        <v>54.21</v>
      </c>
      <c r="L205" s="36">
        <v>0</v>
      </c>
      <c r="M205" s="13">
        <v>887.17</v>
      </c>
      <c r="N205" s="40">
        <f>SUM(K205:M205)</f>
        <v>941.38</v>
      </c>
      <c r="O205" s="42">
        <f>J205+N205</f>
        <v>1447.64</v>
      </c>
      <c r="P205" s="36">
        <v>7000</v>
      </c>
      <c r="Q205" s="36">
        <v>481761</v>
      </c>
      <c r="R205" s="25"/>
    </row>
    <row r="206" spans="1:18" ht="15.75" thickBot="1">
      <c r="A206" s="37" t="s">
        <v>7</v>
      </c>
      <c r="B206" s="37"/>
      <c r="C206" s="37">
        <v>1338.4</v>
      </c>
      <c r="D206" s="37">
        <v>131.95</v>
      </c>
      <c r="E206" s="37">
        <v>232.06</v>
      </c>
      <c r="F206" s="37">
        <v>28.68</v>
      </c>
      <c r="G206" s="55">
        <f>E206+F206</f>
        <v>260.74</v>
      </c>
      <c r="H206" s="70">
        <v>0</v>
      </c>
      <c r="I206" s="37">
        <v>11.95</v>
      </c>
      <c r="J206" s="39">
        <f>C206+D206+G206+H206+I206</f>
        <v>1743.0400000000002</v>
      </c>
      <c r="K206" s="13">
        <v>54.21</v>
      </c>
      <c r="L206" s="37">
        <v>107.55</v>
      </c>
      <c r="M206" s="13">
        <v>887.17</v>
      </c>
      <c r="N206" s="39">
        <f>SUM(K206:M206)</f>
        <v>1048.9299999999998</v>
      </c>
      <c r="O206" s="38">
        <f>J206+N206</f>
        <v>2791.9700000000003</v>
      </c>
      <c r="P206" s="37">
        <v>0</v>
      </c>
      <c r="Q206" s="37"/>
      <c r="R206" s="53"/>
    </row>
    <row r="207" spans="1:18" ht="15.75" thickBot="1">
      <c r="A207" s="52"/>
      <c r="B207" s="46"/>
      <c r="C207" s="46"/>
      <c r="D207" s="46"/>
      <c r="E207" s="46"/>
      <c r="F207" s="46"/>
      <c r="G207" s="69"/>
      <c r="H207" s="68"/>
      <c r="I207" s="67"/>
      <c r="J207" s="50"/>
      <c r="K207" s="49"/>
      <c r="L207" s="49"/>
      <c r="M207" s="48"/>
      <c r="N207" s="62"/>
      <c r="O207" s="28"/>
      <c r="P207" s="27"/>
      <c r="Q207" s="26"/>
      <c r="R207" s="46"/>
    </row>
    <row r="208" spans="1:18" ht="15">
      <c r="A208" s="13" t="s">
        <v>9</v>
      </c>
      <c r="B208" s="13">
        <v>52</v>
      </c>
      <c r="C208" s="13">
        <v>1008</v>
      </c>
      <c r="D208" s="13">
        <v>53.94</v>
      </c>
      <c r="E208" s="13">
        <v>116.58</v>
      </c>
      <c r="F208" s="13">
        <v>91.3</v>
      </c>
      <c r="G208" s="45">
        <f>E208+F208</f>
        <v>207.88</v>
      </c>
      <c r="H208" s="13">
        <v>260.26</v>
      </c>
      <c r="I208" s="13">
        <v>10.04</v>
      </c>
      <c r="J208" s="43">
        <f>C208+D208+G208+H208+I208</f>
        <v>1540.1200000000001</v>
      </c>
      <c r="K208" s="13">
        <v>54.68</v>
      </c>
      <c r="L208" s="13">
        <v>34.2</v>
      </c>
      <c r="M208" s="13">
        <v>668.16</v>
      </c>
      <c r="N208" s="43">
        <f>SUM(K208:M208)</f>
        <v>757.04</v>
      </c>
      <c r="O208" s="44">
        <f>J208+N208</f>
        <v>2297.16</v>
      </c>
      <c r="P208" s="13">
        <v>0</v>
      </c>
      <c r="Q208" s="13"/>
      <c r="R208" s="23">
        <v>52</v>
      </c>
    </row>
    <row r="209" spans="1:18" ht="15">
      <c r="A209" s="36" t="s">
        <v>8</v>
      </c>
      <c r="B209" s="36"/>
      <c r="C209" s="36">
        <v>0</v>
      </c>
      <c r="D209" s="36">
        <v>48.66</v>
      </c>
      <c r="E209" s="37">
        <v>103.15</v>
      </c>
      <c r="F209" s="36">
        <v>40.03</v>
      </c>
      <c r="G209" s="41">
        <f>E209+F209</f>
        <v>143.18</v>
      </c>
      <c r="H209" s="36">
        <v>260.26</v>
      </c>
      <c r="I209" s="36">
        <v>11.52</v>
      </c>
      <c r="J209" s="40">
        <f>C209+D209+G209+H209+I209</f>
        <v>463.62</v>
      </c>
      <c r="K209" s="13">
        <v>54.21</v>
      </c>
      <c r="L209" s="36">
        <v>0</v>
      </c>
      <c r="M209" s="13">
        <v>668.16</v>
      </c>
      <c r="N209" s="40">
        <f>SUM(K209:M209)</f>
        <v>722.37</v>
      </c>
      <c r="O209" s="42">
        <f>J209+N209</f>
        <v>1185.99</v>
      </c>
      <c r="P209" s="36">
        <v>0</v>
      </c>
      <c r="Q209" s="36"/>
      <c r="R209" s="25"/>
    </row>
    <row r="210" spans="1:18" ht="15.75" thickBot="1">
      <c r="A210" s="37" t="s">
        <v>7</v>
      </c>
      <c r="B210" s="37"/>
      <c r="C210" s="37">
        <v>1008</v>
      </c>
      <c r="D210" s="37">
        <v>63.45</v>
      </c>
      <c r="E210" s="37">
        <v>122.67</v>
      </c>
      <c r="F210" s="37">
        <v>21.6</v>
      </c>
      <c r="G210" s="55">
        <f>E210+F210</f>
        <v>144.27</v>
      </c>
      <c r="H210" s="36">
        <v>260.26</v>
      </c>
      <c r="I210" s="37">
        <v>9</v>
      </c>
      <c r="J210" s="39">
        <f>C210+D210+G210+H210+I210</f>
        <v>1484.98</v>
      </c>
      <c r="K210" s="13">
        <v>54.21</v>
      </c>
      <c r="L210" s="37">
        <v>81</v>
      </c>
      <c r="M210" s="13">
        <v>668.16</v>
      </c>
      <c r="N210" s="39">
        <f>SUM(K210:M210)</f>
        <v>803.37</v>
      </c>
      <c r="O210" s="38">
        <f>J210+N210</f>
        <v>2288.35</v>
      </c>
      <c r="P210" s="37">
        <v>4490</v>
      </c>
      <c r="Q210" s="37">
        <v>814094</v>
      </c>
      <c r="R210" s="53"/>
    </row>
    <row r="211" spans="1:18" ht="15.75" thickBot="1">
      <c r="A211" s="52"/>
      <c r="B211" s="46"/>
      <c r="C211" s="46"/>
      <c r="D211" s="46"/>
      <c r="E211" s="46"/>
      <c r="F211" s="46"/>
      <c r="G211" s="51"/>
      <c r="H211" s="49"/>
      <c r="I211" s="49"/>
      <c r="J211" s="50"/>
      <c r="K211" s="49"/>
      <c r="L211" s="49"/>
      <c r="M211" s="48"/>
      <c r="N211" s="62"/>
      <c r="O211" s="28"/>
      <c r="P211" s="27"/>
      <c r="Q211" s="26"/>
      <c r="R211" s="46"/>
    </row>
    <row r="212" spans="1:18" ht="15">
      <c r="A212" s="13" t="s">
        <v>9</v>
      </c>
      <c r="B212" s="13">
        <v>53</v>
      </c>
      <c r="C212" s="13">
        <v>868</v>
      </c>
      <c r="D212" s="13">
        <v>527.51</v>
      </c>
      <c r="E212" s="13">
        <v>921.61</v>
      </c>
      <c r="F212" s="13">
        <v>78.62</v>
      </c>
      <c r="G212" s="45">
        <f>E212+F212</f>
        <v>1000.23</v>
      </c>
      <c r="H212" s="13">
        <v>780.78</v>
      </c>
      <c r="I212" s="13">
        <v>8.64</v>
      </c>
      <c r="J212" s="43">
        <f>C212+D212+G212+H212+I212</f>
        <v>3185.1599999999994</v>
      </c>
      <c r="K212" s="13">
        <v>164.04</v>
      </c>
      <c r="L212" s="13">
        <v>29.45</v>
      </c>
      <c r="M212" s="13">
        <v>575.36</v>
      </c>
      <c r="N212" s="43">
        <f>SUM(K212:M212)</f>
        <v>768.85</v>
      </c>
      <c r="O212" s="44">
        <f>J212+N212</f>
        <v>3954.0099999999993</v>
      </c>
      <c r="P212" s="13">
        <v>4298</v>
      </c>
      <c r="Q212" s="13">
        <v>237510</v>
      </c>
      <c r="R212" s="23">
        <v>53</v>
      </c>
    </row>
    <row r="213" spans="1:18" ht="15">
      <c r="A213" s="36" t="s">
        <v>8</v>
      </c>
      <c r="B213" s="36"/>
      <c r="C213" s="36">
        <v>0</v>
      </c>
      <c r="D213" s="36">
        <v>603.95</v>
      </c>
      <c r="E213" s="36">
        <v>983.93</v>
      </c>
      <c r="F213" s="36">
        <v>34.47</v>
      </c>
      <c r="G213" s="41">
        <f>E213+F213</f>
        <v>1018.4</v>
      </c>
      <c r="H213" s="36">
        <v>780.78</v>
      </c>
      <c r="I213" s="36">
        <v>9.92</v>
      </c>
      <c r="J213" s="40">
        <f>C213+D213+G213+H213+I213</f>
        <v>2413.05</v>
      </c>
      <c r="K213" s="13">
        <v>162.63</v>
      </c>
      <c r="L213" s="36">
        <v>0</v>
      </c>
      <c r="M213" s="13">
        <v>575.36</v>
      </c>
      <c r="N213" s="40">
        <f>SUM(K213:M213)</f>
        <v>737.99</v>
      </c>
      <c r="O213" s="42">
        <f>J213+N213</f>
        <v>3151.04</v>
      </c>
      <c r="P213" s="36">
        <v>3955.93</v>
      </c>
      <c r="Q213" s="36">
        <v>716141</v>
      </c>
      <c r="R213" s="25"/>
    </row>
    <row r="214" spans="1:18" ht="15.75" thickBot="1">
      <c r="A214" s="37" t="s">
        <v>7</v>
      </c>
      <c r="B214" s="37"/>
      <c r="C214" s="37">
        <v>868</v>
      </c>
      <c r="D214" s="37">
        <v>558.25</v>
      </c>
      <c r="E214" s="37">
        <v>935.72</v>
      </c>
      <c r="F214" s="37">
        <v>18.6</v>
      </c>
      <c r="G214" s="55">
        <f>E214+F214</f>
        <v>954.32</v>
      </c>
      <c r="H214" s="36">
        <v>780.78</v>
      </c>
      <c r="I214" s="37">
        <v>7.75</v>
      </c>
      <c r="J214" s="39">
        <f>C214+D214+G214+H214+I214</f>
        <v>3169.1000000000004</v>
      </c>
      <c r="K214" s="13">
        <v>162.63</v>
      </c>
      <c r="L214" s="37">
        <v>69.75</v>
      </c>
      <c r="M214" s="13">
        <v>575.36</v>
      </c>
      <c r="N214" s="39">
        <f>SUM(K214:M214)</f>
        <v>807.74</v>
      </c>
      <c r="O214" s="38">
        <f>J214+N214</f>
        <v>3976.84</v>
      </c>
      <c r="P214" s="37">
        <v>3151.04</v>
      </c>
      <c r="Q214" s="37">
        <v>35081</v>
      </c>
      <c r="R214" s="53"/>
    </row>
    <row r="215" spans="1:18" ht="15.75" thickBot="1">
      <c r="A215" s="52"/>
      <c r="B215" s="46"/>
      <c r="C215" s="46"/>
      <c r="D215" s="46"/>
      <c r="E215" s="46"/>
      <c r="F215" s="46"/>
      <c r="G215" s="51"/>
      <c r="H215" s="49"/>
      <c r="I215" s="49"/>
      <c r="J215" s="50"/>
      <c r="K215" s="49"/>
      <c r="L215" s="49"/>
      <c r="M215" s="48"/>
      <c r="N215" s="62"/>
      <c r="O215" s="28"/>
      <c r="P215" s="27"/>
      <c r="Q215" s="26"/>
      <c r="R215" s="46"/>
    </row>
    <row r="216" spans="1:18" ht="15">
      <c r="A216" s="13" t="s">
        <v>9</v>
      </c>
      <c r="B216" s="13">
        <v>54</v>
      </c>
      <c r="C216" s="13">
        <v>879.2</v>
      </c>
      <c r="D216" s="13">
        <v>112.46</v>
      </c>
      <c r="E216" s="13">
        <v>501.19</v>
      </c>
      <c r="F216" s="13">
        <v>79.63</v>
      </c>
      <c r="G216" s="45">
        <f>E216+F216</f>
        <v>580.8199999999999</v>
      </c>
      <c r="H216" s="13">
        <v>520.52</v>
      </c>
      <c r="I216" s="13">
        <v>8.75</v>
      </c>
      <c r="J216" s="43">
        <f>C216+D216+G216+H216+I216</f>
        <v>2101.75</v>
      </c>
      <c r="K216" s="13">
        <v>109.36</v>
      </c>
      <c r="L216" s="13">
        <v>29.83</v>
      </c>
      <c r="M216" s="13">
        <v>582.78</v>
      </c>
      <c r="N216" s="43">
        <f>SUM(K216:M216)</f>
        <v>721.97</v>
      </c>
      <c r="O216" s="44">
        <f>J216+N216</f>
        <v>2823.7200000000003</v>
      </c>
      <c r="P216" s="13">
        <v>5000</v>
      </c>
      <c r="Q216" s="13">
        <v>514031</v>
      </c>
      <c r="R216" s="23">
        <v>54</v>
      </c>
    </row>
    <row r="217" spans="1:18" ht="15">
      <c r="A217" s="36" t="s">
        <v>8</v>
      </c>
      <c r="B217" s="36"/>
      <c r="C217" s="36">
        <v>0</v>
      </c>
      <c r="D217" s="36">
        <v>144.54</v>
      </c>
      <c r="E217" s="36">
        <v>188.71</v>
      </c>
      <c r="F217" s="36">
        <v>34.92</v>
      </c>
      <c r="G217" s="41">
        <f>E217+F217</f>
        <v>223.63</v>
      </c>
      <c r="H217" s="36">
        <v>520.52</v>
      </c>
      <c r="I217" s="36">
        <v>10.05</v>
      </c>
      <c r="J217" s="40">
        <f>C217+D217+G217+H217+I217</f>
        <v>898.7399999999999</v>
      </c>
      <c r="K217" s="13">
        <v>108.42</v>
      </c>
      <c r="L217" s="36">
        <v>0</v>
      </c>
      <c r="M217" s="13">
        <v>582.78</v>
      </c>
      <c r="N217" s="40">
        <f>SUM(K217:M217)</f>
        <v>691.1999999999999</v>
      </c>
      <c r="O217" s="42">
        <f>J217+N217</f>
        <v>1589.9399999999998</v>
      </c>
      <c r="P217" s="36">
        <v>4000</v>
      </c>
      <c r="Q217" s="36">
        <v>525271</v>
      </c>
      <c r="R217" s="25"/>
    </row>
    <row r="218" spans="1:18" ht="15.75" thickBot="1">
      <c r="A218" s="37" t="s">
        <v>7</v>
      </c>
      <c r="B218" s="37"/>
      <c r="C218" s="37">
        <v>879.2</v>
      </c>
      <c r="D218" s="37">
        <v>127.6</v>
      </c>
      <c r="E218" s="37">
        <v>189.7</v>
      </c>
      <c r="F218" s="37">
        <v>18.84</v>
      </c>
      <c r="G218" s="55">
        <f>E218+F218</f>
        <v>208.54</v>
      </c>
      <c r="H218" s="36">
        <v>520.52</v>
      </c>
      <c r="I218" s="37">
        <v>7.85</v>
      </c>
      <c r="J218" s="39">
        <f>C218+D218+G218+H218+I218</f>
        <v>1743.71</v>
      </c>
      <c r="K218" s="13">
        <v>108.42</v>
      </c>
      <c r="L218" s="37">
        <v>70.65</v>
      </c>
      <c r="M218" s="54">
        <v>582.78</v>
      </c>
      <c r="N218" s="39">
        <f>SUM(K218:M218)</f>
        <v>761.8499999999999</v>
      </c>
      <c r="O218" s="38">
        <f>J218+N218</f>
        <v>2505.56</v>
      </c>
      <c r="P218" s="37">
        <v>3500</v>
      </c>
      <c r="Q218" s="37">
        <v>67847</v>
      </c>
      <c r="R218" s="53"/>
    </row>
    <row r="219" spans="1:18" ht="15.75" thickBot="1">
      <c r="A219" s="52"/>
      <c r="B219" s="46"/>
      <c r="C219" s="46"/>
      <c r="D219" s="46"/>
      <c r="E219" s="46"/>
      <c r="F219" s="46"/>
      <c r="G219" s="51"/>
      <c r="H219" s="49"/>
      <c r="I219" s="49"/>
      <c r="J219" s="50"/>
      <c r="K219" s="49"/>
      <c r="L219" s="48"/>
      <c r="M219" s="47"/>
      <c r="N219" s="29"/>
      <c r="O219" s="28"/>
      <c r="P219" s="27"/>
      <c r="Q219" s="26"/>
      <c r="R219" s="46"/>
    </row>
    <row r="220" spans="1:18" ht="15">
      <c r="A220" s="13" t="s">
        <v>9</v>
      </c>
      <c r="B220" s="13">
        <v>55</v>
      </c>
      <c r="C220" s="13">
        <v>1324.4</v>
      </c>
      <c r="D220" s="13">
        <v>116</v>
      </c>
      <c r="E220" s="13">
        <v>276.64</v>
      </c>
      <c r="F220" s="13">
        <v>119.95</v>
      </c>
      <c r="G220" s="45">
        <f>E220+F220</f>
        <v>396.59</v>
      </c>
      <c r="H220" s="13">
        <v>137.17</v>
      </c>
      <c r="I220" s="13">
        <v>13.19</v>
      </c>
      <c r="J220" s="43">
        <f>C220+D220+G220+H220+I220</f>
        <v>1987.3500000000001</v>
      </c>
      <c r="K220" s="13">
        <v>109.36</v>
      </c>
      <c r="L220" s="13">
        <v>44.94</v>
      </c>
      <c r="M220" s="13">
        <v>877.89</v>
      </c>
      <c r="N220" s="43">
        <f>SUM(K220:M220)</f>
        <v>1032.19</v>
      </c>
      <c r="O220" s="44">
        <f>J220+N220</f>
        <v>3019.54</v>
      </c>
      <c r="P220" s="13">
        <v>0</v>
      </c>
      <c r="Q220" s="13"/>
      <c r="R220" s="23">
        <v>55</v>
      </c>
    </row>
    <row r="221" spans="1:18" ht="15">
      <c r="A221" s="36" t="s">
        <v>8</v>
      </c>
      <c r="B221" s="36"/>
      <c r="C221" s="36">
        <v>0</v>
      </c>
      <c r="D221" s="36">
        <v>116</v>
      </c>
      <c r="E221" s="36">
        <v>276.64</v>
      </c>
      <c r="F221" s="36">
        <v>52.6</v>
      </c>
      <c r="G221" s="41">
        <f>E221+F221</f>
        <v>329.24</v>
      </c>
      <c r="H221" s="36">
        <v>67.27</v>
      </c>
      <c r="I221" s="36">
        <v>15.14</v>
      </c>
      <c r="J221" s="40">
        <f>C221+D221+G221+H221+I221</f>
        <v>527.65</v>
      </c>
      <c r="K221" s="13">
        <v>108.42</v>
      </c>
      <c r="L221" s="36">
        <v>0</v>
      </c>
      <c r="M221" s="13">
        <v>877.89</v>
      </c>
      <c r="N221" s="40">
        <f>SUM(K221:M221)</f>
        <v>986.31</v>
      </c>
      <c r="O221" s="42">
        <f>J221+N221</f>
        <v>1513.96</v>
      </c>
      <c r="P221" s="36">
        <v>0</v>
      </c>
      <c r="Q221" s="36"/>
      <c r="R221" s="25"/>
    </row>
    <row r="222" spans="1:18" ht="15.75" thickBot="1">
      <c r="A222" s="37" t="s">
        <v>7</v>
      </c>
      <c r="B222" s="37"/>
      <c r="C222" s="37">
        <v>1324.4</v>
      </c>
      <c r="D222" s="37">
        <v>116</v>
      </c>
      <c r="E222" s="37">
        <v>316.16</v>
      </c>
      <c r="F222" s="37">
        <v>28.38</v>
      </c>
      <c r="G222" s="55">
        <f>E222+F222</f>
        <v>344.54</v>
      </c>
      <c r="H222" s="37">
        <v>91.74</v>
      </c>
      <c r="I222" s="37">
        <v>11.83</v>
      </c>
      <c r="J222" s="39">
        <f>C222+D222+G222+H222+I222</f>
        <v>1888.51</v>
      </c>
      <c r="K222" s="13">
        <v>108.42</v>
      </c>
      <c r="L222" s="37">
        <v>106.43</v>
      </c>
      <c r="M222" s="13">
        <v>877.89</v>
      </c>
      <c r="N222" s="39">
        <f>SUM(K222:M222)</f>
        <v>1092.74</v>
      </c>
      <c r="O222" s="38">
        <f>J222+N222</f>
        <v>2981.25</v>
      </c>
      <c r="P222" s="37">
        <v>6000</v>
      </c>
      <c r="Q222" s="37">
        <v>652569</v>
      </c>
      <c r="R222" s="53"/>
    </row>
    <row r="223" spans="1:18" ht="15.75" thickBot="1">
      <c r="A223" s="52"/>
      <c r="B223" s="46"/>
      <c r="C223" s="46"/>
      <c r="D223" s="46"/>
      <c r="E223" s="46"/>
      <c r="F223" s="46"/>
      <c r="G223" s="51"/>
      <c r="H223" s="49"/>
      <c r="I223" s="49"/>
      <c r="J223" s="50"/>
      <c r="K223" s="49"/>
      <c r="L223" s="49"/>
      <c r="M223" s="48"/>
      <c r="N223" s="62"/>
      <c r="O223" s="28"/>
      <c r="P223" s="27"/>
      <c r="Q223" s="26"/>
      <c r="R223" s="46"/>
    </row>
    <row r="224" spans="1:18" ht="15">
      <c r="A224" s="13" t="s">
        <v>9</v>
      </c>
      <c r="B224" s="13">
        <v>56</v>
      </c>
      <c r="C224" s="13">
        <v>952</v>
      </c>
      <c r="D224" s="13">
        <v>295.34</v>
      </c>
      <c r="E224" s="13">
        <v>438.63</v>
      </c>
      <c r="F224" s="13">
        <v>86.22</v>
      </c>
      <c r="G224" s="45">
        <f>E224+F224</f>
        <v>524.85</v>
      </c>
      <c r="H224" s="13">
        <v>520.52</v>
      </c>
      <c r="I224" s="13">
        <v>9.48</v>
      </c>
      <c r="J224" s="43">
        <f>C224+D224+G224+H224+I224</f>
        <v>2302.19</v>
      </c>
      <c r="K224" s="13">
        <v>109.36</v>
      </c>
      <c r="L224" s="13">
        <v>32.3</v>
      </c>
      <c r="M224" s="13">
        <v>631.04</v>
      </c>
      <c r="N224" s="43">
        <f>SUM(K224:M224)</f>
        <v>772.6999999999999</v>
      </c>
      <c r="O224" s="44">
        <f>J224+N224</f>
        <v>3074.89</v>
      </c>
      <c r="P224" s="13">
        <v>6250</v>
      </c>
      <c r="Q224" s="13">
        <v>264893</v>
      </c>
      <c r="R224" s="23">
        <v>56</v>
      </c>
    </row>
    <row r="225" spans="1:18" ht="15">
      <c r="A225" s="36" t="s">
        <v>8</v>
      </c>
      <c r="B225" s="36"/>
      <c r="C225" s="36">
        <v>0</v>
      </c>
      <c r="D225" s="36">
        <v>290.46</v>
      </c>
      <c r="E225" s="36">
        <v>399.19</v>
      </c>
      <c r="F225" s="36">
        <v>37.81</v>
      </c>
      <c r="G225" s="41">
        <f>E225+F225</f>
        <v>437</v>
      </c>
      <c r="H225" s="36">
        <v>520.52</v>
      </c>
      <c r="I225" s="36">
        <v>10.88</v>
      </c>
      <c r="J225" s="40">
        <f>C225+D225+G225+H225+I225</f>
        <v>1258.8600000000001</v>
      </c>
      <c r="K225" s="13">
        <v>108.42</v>
      </c>
      <c r="L225" s="36">
        <v>0</v>
      </c>
      <c r="M225" s="13">
        <v>631.04</v>
      </c>
      <c r="N225" s="40">
        <f>SUM(K225:M225)</f>
        <v>739.4599999999999</v>
      </c>
      <c r="O225" s="42">
        <f>J225+N225</f>
        <v>1998.3200000000002</v>
      </c>
      <c r="P225" s="36">
        <v>3057</v>
      </c>
      <c r="Q225" s="36">
        <v>379429</v>
      </c>
      <c r="R225" s="25"/>
    </row>
    <row r="226" spans="1:18" ht="15.75" thickBot="1">
      <c r="A226" s="37" t="s">
        <v>7</v>
      </c>
      <c r="B226" s="37"/>
      <c r="C226" s="37">
        <v>952</v>
      </c>
      <c r="D226" s="37">
        <v>307.4</v>
      </c>
      <c r="E226" s="37">
        <v>399.15</v>
      </c>
      <c r="F226" s="37">
        <v>20.4</v>
      </c>
      <c r="G226" s="55">
        <f>E226+F226</f>
        <v>419.54999999999995</v>
      </c>
      <c r="H226" s="36">
        <v>520.52</v>
      </c>
      <c r="I226" s="37">
        <v>8.5</v>
      </c>
      <c r="J226" s="39">
        <f>C226+D226+G226+H226+I226</f>
        <v>2207.9700000000003</v>
      </c>
      <c r="K226" s="13">
        <v>108.42</v>
      </c>
      <c r="L226" s="37">
        <v>76.5</v>
      </c>
      <c r="M226" s="13">
        <v>631.04</v>
      </c>
      <c r="N226" s="39">
        <f>SUM(K226:M226)</f>
        <v>815.96</v>
      </c>
      <c r="O226" s="38">
        <f>J226+N226</f>
        <v>3023.9300000000003</v>
      </c>
      <c r="P226" s="37">
        <v>0</v>
      </c>
      <c r="Q226" s="37"/>
      <c r="R226" s="53"/>
    </row>
    <row r="227" spans="1:18" ht="15.75" thickBot="1">
      <c r="A227" s="52"/>
      <c r="B227" s="46"/>
      <c r="C227" s="46"/>
      <c r="D227" s="46"/>
      <c r="E227" s="46"/>
      <c r="F227" s="46"/>
      <c r="G227" s="51"/>
      <c r="H227" s="49"/>
      <c r="I227" s="49"/>
      <c r="J227" s="50"/>
      <c r="K227" s="49"/>
      <c r="L227" s="49"/>
      <c r="M227" s="48"/>
      <c r="N227" s="62"/>
      <c r="O227" s="28"/>
      <c r="P227" s="27"/>
      <c r="Q227" s="26"/>
      <c r="R227" s="46"/>
    </row>
    <row r="228" spans="1:19" ht="15">
      <c r="A228" s="13" t="s">
        <v>9</v>
      </c>
      <c r="B228" s="13">
        <v>57</v>
      </c>
      <c r="C228" s="13">
        <v>868</v>
      </c>
      <c r="D228" s="13">
        <v>23.2</v>
      </c>
      <c r="E228" s="13">
        <v>35.57</v>
      </c>
      <c r="F228" s="13">
        <v>78.62</v>
      </c>
      <c r="G228" s="45">
        <f>E228+F228</f>
        <v>114.19</v>
      </c>
      <c r="H228" s="58">
        <v>0</v>
      </c>
      <c r="I228" s="13">
        <v>8.64</v>
      </c>
      <c r="J228" s="43">
        <f>C228+D228+G228+H228+I228</f>
        <v>1014.0300000000001</v>
      </c>
      <c r="K228" s="13">
        <v>0</v>
      </c>
      <c r="L228" s="13">
        <v>29.45</v>
      </c>
      <c r="M228" s="13">
        <v>575.36</v>
      </c>
      <c r="N228" s="43">
        <f>SUM(K228:M228)</f>
        <v>604.8100000000001</v>
      </c>
      <c r="O228" s="44">
        <f>J228+N228</f>
        <v>1618.8400000000001</v>
      </c>
      <c r="P228" s="13">
        <v>3800</v>
      </c>
      <c r="Q228" s="13" t="s">
        <v>10</v>
      </c>
      <c r="R228" s="23">
        <v>57</v>
      </c>
      <c r="S228" s="7"/>
    </row>
    <row r="229" spans="1:18" ht="15">
      <c r="A229" s="36" t="s">
        <v>8</v>
      </c>
      <c r="B229" s="36"/>
      <c r="C229" s="36">
        <v>0</v>
      </c>
      <c r="D229" s="36">
        <v>23.2</v>
      </c>
      <c r="E229" s="36">
        <v>130.42</v>
      </c>
      <c r="F229" s="36">
        <v>34.47</v>
      </c>
      <c r="G229" s="41">
        <f>E229+F229</f>
        <v>164.89</v>
      </c>
      <c r="H229" s="57">
        <v>0</v>
      </c>
      <c r="I229" s="36">
        <v>9.92</v>
      </c>
      <c r="J229" s="40">
        <f>C229+D229+G229+H229+I229</f>
        <v>198.00999999999996</v>
      </c>
      <c r="K229" s="13">
        <v>0</v>
      </c>
      <c r="L229" s="36">
        <v>0</v>
      </c>
      <c r="M229" s="13">
        <v>575.36</v>
      </c>
      <c r="N229" s="40">
        <f>SUM(K229:M229)</f>
        <v>575.36</v>
      </c>
      <c r="O229" s="42">
        <f>J229+N229</f>
        <v>773.37</v>
      </c>
      <c r="P229" s="36">
        <v>0</v>
      </c>
      <c r="Q229" s="36"/>
      <c r="R229" s="25"/>
    </row>
    <row r="230" spans="1:18" ht="15.75" thickBot="1">
      <c r="A230" s="37" t="s">
        <v>7</v>
      </c>
      <c r="B230" s="37"/>
      <c r="C230" s="37">
        <v>868</v>
      </c>
      <c r="D230" s="37">
        <v>5.8</v>
      </c>
      <c r="E230" s="37">
        <v>51.38</v>
      </c>
      <c r="F230" s="37">
        <v>18.6</v>
      </c>
      <c r="G230" s="55">
        <f>E230+F230</f>
        <v>69.98</v>
      </c>
      <c r="H230" s="56">
        <v>0</v>
      </c>
      <c r="I230" s="37">
        <v>7.75</v>
      </c>
      <c r="J230" s="39">
        <f>C230+D230+G230+H230+I230</f>
        <v>951.53</v>
      </c>
      <c r="K230" s="13">
        <v>0</v>
      </c>
      <c r="L230" s="37">
        <v>69.75</v>
      </c>
      <c r="M230" s="54">
        <v>575.36</v>
      </c>
      <c r="N230" s="39">
        <f>SUM(K230:M230)</f>
        <v>645.11</v>
      </c>
      <c r="O230" s="38">
        <f>J230+N230</f>
        <v>1596.6399999999999</v>
      </c>
      <c r="P230" s="37">
        <v>560</v>
      </c>
      <c r="Q230" s="37">
        <v>880817</v>
      </c>
      <c r="R230" s="53"/>
    </row>
    <row r="231" spans="1:18" ht="15.75" thickBot="1">
      <c r="A231" s="52"/>
      <c r="B231" s="46"/>
      <c r="C231" s="46"/>
      <c r="D231" s="46"/>
      <c r="E231" s="46"/>
      <c r="F231" s="46"/>
      <c r="G231" s="51"/>
      <c r="H231" s="49"/>
      <c r="I231" s="49"/>
      <c r="J231" s="50"/>
      <c r="K231" s="49"/>
      <c r="L231" s="48"/>
      <c r="M231" s="47"/>
      <c r="N231" s="29"/>
      <c r="O231" s="28"/>
      <c r="P231" s="27"/>
      <c r="Q231" s="26"/>
      <c r="R231" s="46"/>
    </row>
    <row r="232" spans="1:18" ht="15">
      <c r="A232" s="13" t="s">
        <v>9</v>
      </c>
      <c r="B232" s="13">
        <v>58</v>
      </c>
      <c r="C232" s="13">
        <v>890.4</v>
      </c>
      <c r="D232" s="13">
        <v>80.5</v>
      </c>
      <c r="E232" s="13">
        <v>89.17</v>
      </c>
      <c r="F232" s="13">
        <v>80.64</v>
      </c>
      <c r="G232" s="45">
        <f>E232+F232</f>
        <v>169.81</v>
      </c>
      <c r="H232" s="13">
        <v>134.29</v>
      </c>
      <c r="I232" s="13">
        <v>8.86</v>
      </c>
      <c r="J232" s="43">
        <f>C232+D232+G232+H232+I232</f>
        <v>1283.86</v>
      </c>
      <c r="K232" s="13">
        <v>54.68</v>
      </c>
      <c r="L232" s="13">
        <v>30.21</v>
      </c>
      <c r="M232" s="13">
        <v>590.21</v>
      </c>
      <c r="N232" s="43">
        <f>SUM(K232:M232)</f>
        <v>675.1</v>
      </c>
      <c r="O232" s="44">
        <f>J232+N232</f>
        <v>1958.96</v>
      </c>
      <c r="P232" s="13">
        <v>5000</v>
      </c>
      <c r="Q232" s="13">
        <v>475644</v>
      </c>
      <c r="R232" s="23">
        <v>58</v>
      </c>
    </row>
    <row r="233" spans="1:18" ht="15">
      <c r="A233" s="36" t="s">
        <v>8</v>
      </c>
      <c r="B233" s="36"/>
      <c r="C233" s="36">
        <v>0</v>
      </c>
      <c r="D233" s="36">
        <v>111.3</v>
      </c>
      <c r="E233" s="36">
        <v>117.95</v>
      </c>
      <c r="F233" s="36">
        <v>35.36</v>
      </c>
      <c r="G233" s="41">
        <f>E233+F233</f>
        <v>153.31</v>
      </c>
      <c r="H233" s="36">
        <v>110.61</v>
      </c>
      <c r="I233" s="36">
        <v>10.18</v>
      </c>
      <c r="J233" s="40">
        <f>C233+D233+G233+H233+I233</f>
        <v>385.40000000000003</v>
      </c>
      <c r="K233" s="13">
        <v>54.21</v>
      </c>
      <c r="L233" s="36">
        <v>0</v>
      </c>
      <c r="M233" s="13">
        <v>590.21</v>
      </c>
      <c r="N233" s="40">
        <f>SUM(K233:M233)</f>
        <v>644.4200000000001</v>
      </c>
      <c r="O233" s="42">
        <f>J233+N233</f>
        <v>1029.8200000000002</v>
      </c>
      <c r="P233" s="36">
        <v>0</v>
      </c>
      <c r="Q233" s="36"/>
      <c r="R233" s="25"/>
    </row>
    <row r="234" spans="1:18" ht="15.75" thickBot="1">
      <c r="A234" s="37" t="s">
        <v>7</v>
      </c>
      <c r="B234" s="37"/>
      <c r="C234" s="37">
        <v>890.4</v>
      </c>
      <c r="D234" s="37">
        <v>60.49</v>
      </c>
      <c r="E234" s="37">
        <v>65.13</v>
      </c>
      <c r="F234" s="37">
        <v>19.08</v>
      </c>
      <c r="G234" s="55">
        <f>E234+F234</f>
        <v>84.21</v>
      </c>
      <c r="H234" s="37">
        <v>89.38</v>
      </c>
      <c r="I234" s="37">
        <v>7.95</v>
      </c>
      <c r="J234" s="39">
        <f>C234+D234+G234+H234+I234</f>
        <v>1132.43</v>
      </c>
      <c r="K234" s="13">
        <v>54.21</v>
      </c>
      <c r="L234" s="37">
        <v>71.55</v>
      </c>
      <c r="M234" s="13">
        <v>590.21</v>
      </c>
      <c r="N234" s="39">
        <f>SUM(K234:M234)</f>
        <v>715.97</v>
      </c>
      <c r="O234" s="38">
        <f>J234+N234</f>
        <v>1848.4</v>
      </c>
      <c r="P234" s="37">
        <v>0</v>
      </c>
      <c r="Q234" s="37"/>
      <c r="R234" s="53"/>
    </row>
    <row r="235" spans="1:18" ht="15.75" thickBot="1">
      <c r="A235" s="52"/>
      <c r="B235" s="46"/>
      <c r="C235" s="46"/>
      <c r="D235" s="46"/>
      <c r="E235" s="46"/>
      <c r="F235" s="46"/>
      <c r="G235" s="51"/>
      <c r="H235" s="49"/>
      <c r="I235" s="49"/>
      <c r="J235" s="50"/>
      <c r="K235" s="49"/>
      <c r="L235" s="49"/>
      <c r="M235" s="48"/>
      <c r="N235" s="62"/>
      <c r="O235" s="28"/>
      <c r="P235" s="27"/>
      <c r="Q235" s="26"/>
      <c r="R235" s="46"/>
    </row>
    <row r="236" spans="1:18" ht="15">
      <c r="A236" s="13" t="s">
        <v>9</v>
      </c>
      <c r="B236" s="13">
        <v>59</v>
      </c>
      <c r="C236" s="13">
        <v>1302</v>
      </c>
      <c r="D236" s="13">
        <v>156.6</v>
      </c>
      <c r="E236" s="13">
        <v>284.54</v>
      </c>
      <c r="F236" s="13">
        <v>117.92</v>
      </c>
      <c r="G236" s="45">
        <f>E236+F236</f>
        <v>402.46000000000004</v>
      </c>
      <c r="H236" s="13">
        <v>218.43</v>
      </c>
      <c r="I236" s="13">
        <v>12.96</v>
      </c>
      <c r="J236" s="43">
        <f>C236+D236+G236+H236+I236</f>
        <v>2092.45</v>
      </c>
      <c r="K236" s="13">
        <v>109.36</v>
      </c>
      <c r="L236" s="13">
        <v>44.18</v>
      </c>
      <c r="M236" s="13">
        <v>863.04</v>
      </c>
      <c r="N236" s="43">
        <f>SUM(K236:M236)</f>
        <v>1016.5799999999999</v>
      </c>
      <c r="O236" s="44">
        <f>J236+N236</f>
        <v>3109.0299999999997</v>
      </c>
      <c r="P236" s="13">
        <v>4000</v>
      </c>
      <c r="Q236" s="13">
        <v>334716</v>
      </c>
      <c r="R236" s="23">
        <v>59</v>
      </c>
    </row>
    <row r="237" spans="1:18" ht="15">
      <c r="A237" s="36" t="s">
        <v>8</v>
      </c>
      <c r="B237" s="36"/>
      <c r="C237" s="36">
        <v>0</v>
      </c>
      <c r="D237" s="36">
        <v>232</v>
      </c>
      <c r="E237" s="36">
        <v>335.92</v>
      </c>
      <c r="F237" s="36">
        <v>51.71</v>
      </c>
      <c r="G237" s="41">
        <f>E237+F237</f>
        <v>387.63</v>
      </c>
      <c r="H237" s="36">
        <v>262.11</v>
      </c>
      <c r="I237" s="36">
        <v>14.88</v>
      </c>
      <c r="J237" s="40">
        <f>C237+D237+G237+H237+I237</f>
        <v>896.62</v>
      </c>
      <c r="K237" s="13">
        <v>108.42</v>
      </c>
      <c r="L237" s="36">
        <v>0</v>
      </c>
      <c r="M237" s="13">
        <v>863.04</v>
      </c>
      <c r="N237" s="40">
        <f>SUM(K237:M237)</f>
        <v>971.4599999999999</v>
      </c>
      <c r="O237" s="42">
        <f>J237+N237</f>
        <v>1868.08</v>
      </c>
      <c r="P237" s="36">
        <v>4000</v>
      </c>
      <c r="Q237" s="36">
        <v>142582</v>
      </c>
      <c r="R237" s="25"/>
    </row>
    <row r="238" spans="1:18" ht="15.75" thickBot="1">
      <c r="A238" s="37" t="s">
        <v>7</v>
      </c>
      <c r="B238" s="37"/>
      <c r="C238" s="37">
        <v>1302</v>
      </c>
      <c r="D238" s="37">
        <v>156.6</v>
      </c>
      <c r="E238" s="37">
        <v>264.78</v>
      </c>
      <c r="F238" s="37">
        <v>27.9</v>
      </c>
      <c r="G238" s="55">
        <f>E238+F238</f>
        <v>292.67999999999995</v>
      </c>
      <c r="H238" s="37">
        <v>218.43</v>
      </c>
      <c r="I238" s="37">
        <v>11.63</v>
      </c>
      <c r="J238" s="39">
        <f>C238+D238+G238+H238+I238</f>
        <v>1981.34</v>
      </c>
      <c r="K238" s="13">
        <v>108.42</v>
      </c>
      <c r="L238" s="37">
        <v>104.63</v>
      </c>
      <c r="M238" s="13">
        <v>863.04</v>
      </c>
      <c r="N238" s="39">
        <f>SUM(K238:M238)</f>
        <v>1076.09</v>
      </c>
      <c r="O238" s="38">
        <f>J238+N238</f>
        <v>3057.43</v>
      </c>
      <c r="P238" s="37">
        <v>3800</v>
      </c>
      <c r="Q238" s="37">
        <v>16552</v>
      </c>
      <c r="R238" s="53"/>
    </row>
    <row r="239" spans="1:18" ht="15.75" thickBot="1">
      <c r="A239" s="52"/>
      <c r="B239" s="46"/>
      <c r="C239" s="46"/>
      <c r="D239" s="46"/>
      <c r="E239" s="46"/>
      <c r="F239" s="46"/>
      <c r="G239" s="51"/>
      <c r="H239" s="49"/>
      <c r="I239" s="49"/>
      <c r="J239" s="50"/>
      <c r="K239" s="49"/>
      <c r="L239" s="49"/>
      <c r="M239" s="48"/>
      <c r="N239" s="62"/>
      <c r="O239" s="28"/>
      <c r="P239" s="27"/>
      <c r="Q239" s="26"/>
      <c r="R239" s="46"/>
    </row>
    <row r="240" spans="1:18" ht="15">
      <c r="A240" s="13" t="s">
        <v>9</v>
      </c>
      <c r="B240" s="13">
        <v>60</v>
      </c>
      <c r="C240" s="13">
        <v>966</v>
      </c>
      <c r="D240" s="13">
        <v>0</v>
      </c>
      <c r="E240" s="13">
        <v>0</v>
      </c>
      <c r="F240" s="13">
        <v>87.49</v>
      </c>
      <c r="G240" s="45">
        <f>E240+F240</f>
        <v>87.49</v>
      </c>
      <c r="H240" s="13">
        <v>0</v>
      </c>
      <c r="I240" s="13">
        <v>9.62</v>
      </c>
      <c r="J240" s="43">
        <f>C240+D240+G240+H240+I240</f>
        <v>1063.11</v>
      </c>
      <c r="K240" s="13">
        <v>0</v>
      </c>
      <c r="L240" s="13">
        <v>32.78</v>
      </c>
      <c r="M240" s="13">
        <v>640.32</v>
      </c>
      <c r="N240" s="43">
        <f>SUM(K240:M240)</f>
        <v>673.1</v>
      </c>
      <c r="O240" s="44">
        <f>J240+N240</f>
        <v>1736.21</v>
      </c>
      <c r="P240" s="13">
        <v>0</v>
      </c>
      <c r="Q240" s="13"/>
      <c r="R240" s="23">
        <v>60</v>
      </c>
    </row>
    <row r="241" spans="1:18" ht="15">
      <c r="A241" s="36" t="s">
        <v>8</v>
      </c>
      <c r="B241" s="36"/>
      <c r="C241" s="36">
        <v>0</v>
      </c>
      <c r="D241" s="36">
        <v>34.8</v>
      </c>
      <c r="E241" s="36">
        <v>47.42</v>
      </c>
      <c r="F241" s="36">
        <v>38.36</v>
      </c>
      <c r="G241" s="41">
        <f>E241+F241</f>
        <v>85.78</v>
      </c>
      <c r="H241" s="36">
        <v>0</v>
      </c>
      <c r="I241" s="36">
        <v>11.04</v>
      </c>
      <c r="J241" s="40">
        <f>C241+D241+G241+H241+I241</f>
        <v>131.62</v>
      </c>
      <c r="K241" s="13">
        <v>0</v>
      </c>
      <c r="L241" s="36">
        <v>0</v>
      </c>
      <c r="M241" s="13">
        <v>640.32</v>
      </c>
      <c r="N241" s="40">
        <f>SUM(K241:M241)</f>
        <v>640.32</v>
      </c>
      <c r="O241" s="42">
        <f>J241+N241</f>
        <v>771.94</v>
      </c>
      <c r="P241" s="36">
        <v>0</v>
      </c>
      <c r="Q241" s="36"/>
      <c r="R241" s="25"/>
    </row>
    <row r="242" spans="1:18" ht="15.75" thickBot="1">
      <c r="A242" s="37" t="s">
        <v>7</v>
      </c>
      <c r="B242" s="37"/>
      <c r="C242" s="37">
        <v>966</v>
      </c>
      <c r="D242" s="37">
        <v>187.28</v>
      </c>
      <c r="E242" s="37">
        <v>566.2</v>
      </c>
      <c r="F242" s="37">
        <v>20.7</v>
      </c>
      <c r="G242" s="55">
        <f>E242+F242</f>
        <v>586.9000000000001</v>
      </c>
      <c r="H242" s="37">
        <v>520.52</v>
      </c>
      <c r="I242" s="37">
        <v>8.63</v>
      </c>
      <c r="J242" s="39">
        <f>C242+D242+G242+H242+I242</f>
        <v>2269.33</v>
      </c>
      <c r="K242" s="13">
        <v>108.42</v>
      </c>
      <c r="L242" s="37">
        <v>77.63</v>
      </c>
      <c r="M242" s="54">
        <v>640.32</v>
      </c>
      <c r="N242" s="39">
        <f>SUM(K242:M242)</f>
        <v>826.3700000000001</v>
      </c>
      <c r="O242" s="38">
        <f>J242+N242</f>
        <v>3095.7</v>
      </c>
      <c r="P242" s="37">
        <v>9900</v>
      </c>
      <c r="Q242" s="37">
        <v>159816</v>
      </c>
      <c r="R242" s="53"/>
    </row>
    <row r="243" spans="1:18" ht="15.75" thickBot="1">
      <c r="A243" s="52"/>
      <c r="B243" s="46"/>
      <c r="C243" s="46"/>
      <c r="D243" s="46"/>
      <c r="E243" s="46"/>
      <c r="F243" s="46"/>
      <c r="G243" s="51"/>
      <c r="H243" s="49"/>
      <c r="I243" s="49"/>
      <c r="J243" s="50"/>
      <c r="K243" s="49"/>
      <c r="L243" s="48"/>
      <c r="M243" s="47"/>
      <c r="N243" s="29"/>
      <c r="O243" s="28"/>
      <c r="P243" s="27"/>
      <c r="Q243" s="26"/>
      <c r="R243" s="46"/>
    </row>
    <row r="244" spans="1:18" ht="15">
      <c r="A244" s="13" t="s">
        <v>9</v>
      </c>
      <c r="B244" s="13">
        <v>61</v>
      </c>
      <c r="C244" s="13">
        <v>879.2</v>
      </c>
      <c r="D244" s="13">
        <v>55.45</v>
      </c>
      <c r="E244" s="13">
        <v>37.78</v>
      </c>
      <c r="F244" s="13">
        <v>79.63</v>
      </c>
      <c r="G244" s="45">
        <f>E244+F244</f>
        <v>117.41</v>
      </c>
      <c r="H244" s="13">
        <v>260.26</v>
      </c>
      <c r="I244" s="13">
        <v>8.75</v>
      </c>
      <c r="J244" s="43">
        <f>C244+D244+G244+H244+I244</f>
        <v>1321.0700000000002</v>
      </c>
      <c r="K244" s="13">
        <v>54.68</v>
      </c>
      <c r="L244" s="13">
        <v>29.83</v>
      </c>
      <c r="M244" s="13">
        <v>582.78</v>
      </c>
      <c r="N244" s="43">
        <f>SUM(K244:M244)</f>
        <v>667.29</v>
      </c>
      <c r="O244" s="44">
        <f>J244+N244</f>
        <v>1988.3600000000001</v>
      </c>
      <c r="P244" s="13">
        <v>0</v>
      </c>
      <c r="Q244" s="13"/>
      <c r="R244" s="23">
        <v>61</v>
      </c>
    </row>
    <row r="245" spans="1:18" ht="15">
      <c r="A245" s="36" t="s">
        <v>8</v>
      </c>
      <c r="B245" s="36"/>
      <c r="C245" s="36">
        <v>0</v>
      </c>
      <c r="D245" s="36">
        <v>60.55</v>
      </c>
      <c r="E245" s="36">
        <v>41.26</v>
      </c>
      <c r="F245" s="36">
        <v>34.92</v>
      </c>
      <c r="G245" s="41">
        <f>E245+F245</f>
        <v>76.18</v>
      </c>
      <c r="H245" s="36">
        <v>260.26</v>
      </c>
      <c r="I245" s="36">
        <v>10.05</v>
      </c>
      <c r="J245" s="40">
        <f>C245+D245+G245+H245+I245</f>
        <v>407.04</v>
      </c>
      <c r="K245" s="13">
        <v>54.21</v>
      </c>
      <c r="L245" s="36">
        <v>0</v>
      </c>
      <c r="M245" s="13">
        <v>582.78</v>
      </c>
      <c r="N245" s="40">
        <f>SUM(K245:M245)</f>
        <v>636.99</v>
      </c>
      <c r="O245" s="42">
        <f>J245+N245</f>
        <v>1044.03</v>
      </c>
      <c r="P245" s="36">
        <v>0</v>
      </c>
      <c r="Q245" s="36"/>
      <c r="R245" s="25"/>
    </row>
    <row r="246" spans="1:18" ht="15.75" thickBot="1">
      <c r="A246" s="37" t="s">
        <v>7</v>
      </c>
      <c r="B246" s="37"/>
      <c r="C246" s="37">
        <v>879.2</v>
      </c>
      <c r="D246" s="37">
        <v>76.68</v>
      </c>
      <c r="E246" s="37">
        <v>107.57</v>
      </c>
      <c r="F246" s="37">
        <v>18.84</v>
      </c>
      <c r="G246" s="55">
        <f>E246+F246</f>
        <v>126.41</v>
      </c>
      <c r="H246" s="36">
        <v>260.26</v>
      </c>
      <c r="I246" s="37">
        <v>7.85</v>
      </c>
      <c r="J246" s="39">
        <f>C246+D246+G246+H246+I246</f>
        <v>1350.4</v>
      </c>
      <c r="K246" s="13">
        <v>54.21</v>
      </c>
      <c r="L246" s="37">
        <v>70.65</v>
      </c>
      <c r="M246" s="54">
        <v>582.78</v>
      </c>
      <c r="N246" s="39">
        <f>SUM(K246:M246)</f>
        <v>707.64</v>
      </c>
      <c r="O246" s="38">
        <f>J246+N246</f>
        <v>2058.04</v>
      </c>
      <c r="P246" s="37">
        <v>0</v>
      </c>
      <c r="Q246" s="37"/>
      <c r="R246" s="53"/>
    </row>
    <row r="247" spans="1:18" ht="15.75" thickBot="1">
      <c r="A247" s="52"/>
      <c r="B247" s="46"/>
      <c r="C247" s="46"/>
      <c r="D247" s="46"/>
      <c r="E247" s="46"/>
      <c r="F247" s="46"/>
      <c r="G247" s="66"/>
      <c r="H247" s="46"/>
      <c r="I247" s="46"/>
      <c r="J247" s="65"/>
      <c r="K247" s="46"/>
      <c r="L247" s="64"/>
      <c r="M247" s="52"/>
      <c r="N247" s="63"/>
      <c r="O247" s="28"/>
      <c r="P247" s="27"/>
      <c r="Q247" s="26"/>
      <c r="R247" s="46"/>
    </row>
    <row r="248" spans="1:18" ht="15">
      <c r="A248" s="13" t="s">
        <v>9</v>
      </c>
      <c r="B248" s="13">
        <v>62</v>
      </c>
      <c r="C248" s="13">
        <v>868</v>
      </c>
      <c r="D248" s="13">
        <v>190.24</v>
      </c>
      <c r="E248" s="13">
        <v>232.38</v>
      </c>
      <c r="F248" s="13">
        <v>78.62</v>
      </c>
      <c r="G248" s="45">
        <f>E248+F248</f>
        <v>311</v>
      </c>
      <c r="H248" s="13">
        <v>62.91</v>
      </c>
      <c r="I248" s="13">
        <v>8.64</v>
      </c>
      <c r="J248" s="43">
        <f>C248+D248+G248+H248+I248</f>
        <v>1440.7900000000002</v>
      </c>
      <c r="K248" s="13">
        <v>109.36</v>
      </c>
      <c r="L248" s="13">
        <v>29.45</v>
      </c>
      <c r="M248" s="13">
        <v>575.36</v>
      </c>
      <c r="N248" s="43">
        <f>SUM(K248:M248)</f>
        <v>714.1700000000001</v>
      </c>
      <c r="O248" s="44">
        <f>J248+N248</f>
        <v>2154.96</v>
      </c>
      <c r="P248" s="13">
        <v>4000</v>
      </c>
      <c r="Q248" s="13">
        <v>400888</v>
      </c>
      <c r="R248" s="23">
        <v>62</v>
      </c>
    </row>
    <row r="249" spans="1:18" ht="15">
      <c r="A249" s="36" t="s">
        <v>8</v>
      </c>
      <c r="B249" s="36"/>
      <c r="C249" s="36">
        <v>0</v>
      </c>
      <c r="D249" s="36">
        <v>500.02</v>
      </c>
      <c r="E249" s="36">
        <v>528.62</v>
      </c>
      <c r="F249" s="36">
        <v>34.47</v>
      </c>
      <c r="G249" s="41">
        <f>E249+F249</f>
        <v>563.09</v>
      </c>
      <c r="H249" s="36">
        <v>107.47</v>
      </c>
      <c r="I249" s="36">
        <v>9.92</v>
      </c>
      <c r="J249" s="40">
        <f>C249+D249+G249+H249+I249</f>
        <v>1180.5000000000002</v>
      </c>
      <c r="K249" s="13">
        <v>108.42</v>
      </c>
      <c r="L249" s="36">
        <v>0</v>
      </c>
      <c r="M249" s="13">
        <v>575.36</v>
      </c>
      <c r="N249" s="40">
        <f>SUM(K249:M249)</f>
        <v>683.78</v>
      </c>
      <c r="O249" s="42">
        <f>J249+N249</f>
        <v>1864.2800000000002</v>
      </c>
      <c r="P249" s="36">
        <v>0</v>
      </c>
      <c r="Q249" s="36"/>
      <c r="R249" s="25"/>
    </row>
    <row r="250" spans="1:18" ht="15.75" thickBot="1">
      <c r="A250" s="37" t="s">
        <v>7</v>
      </c>
      <c r="B250" s="37"/>
      <c r="C250" s="37">
        <v>868</v>
      </c>
      <c r="D250" s="37">
        <v>384.02</v>
      </c>
      <c r="E250" s="37">
        <v>505.34</v>
      </c>
      <c r="F250" s="37">
        <v>18.6</v>
      </c>
      <c r="G250" s="55">
        <f>E250+F250</f>
        <v>523.9399999999999</v>
      </c>
      <c r="H250" s="37">
        <v>99.6</v>
      </c>
      <c r="I250" s="37">
        <v>7.75</v>
      </c>
      <c r="J250" s="39">
        <f>C250+D250+G250+H250+I250</f>
        <v>1883.31</v>
      </c>
      <c r="K250" s="13">
        <v>108.42</v>
      </c>
      <c r="L250" s="37">
        <v>69.75</v>
      </c>
      <c r="M250" s="13">
        <v>575.36</v>
      </c>
      <c r="N250" s="39">
        <f>SUM(K250:M250)</f>
        <v>753.53</v>
      </c>
      <c r="O250" s="38">
        <f>J250+N250</f>
        <v>2636.84</v>
      </c>
      <c r="P250" s="37">
        <v>4000</v>
      </c>
      <c r="Q250" s="37">
        <v>4769</v>
      </c>
      <c r="R250" s="53"/>
    </row>
    <row r="251" spans="1:18" ht="15.75" thickBot="1">
      <c r="A251" s="52"/>
      <c r="B251" s="46"/>
      <c r="C251" s="46"/>
      <c r="D251" s="46"/>
      <c r="E251" s="46"/>
      <c r="F251" s="46"/>
      <c r="G251" s="51"/>
      <c r="H251" s="49"/>
      <c r="I251" s="49"/>
      <c r="J251" s="50"/>
      <c r="K251" s="49"/>
      <c r="L251" s="49"/>
      <c r="M251" s="48"/>
      <c r="N251" s="62"/>
      <c r="O251" s="28"/>
      <c r="P251" s="27"/>
      <c r="Q251" s="26"/>
      <c r="R251" s="46"/>
    </row>
    <row r="252" spans="1:18" ht="15">
      <c r="A252" s="13" t="s">
        <v>9</v>
      </c>
      <c r="B252" s="13">
        <v>63</v>
      </c>
      <c r="C252" s="13">
        <v>1293.6</v>
      </c>
      <c r="D252" s="13">
        <v>308.56</v>
      </c>
      <c r="E252" s="13">
        <v>307.47</v>
      </c>
      <c r="F252" s="13">
        <v>117.16</v>
      </c>
      <c r="G252" s="45">
        <f>E252+F252</f>
        <v>424.63</v>
      </c>
      <c r="H252" s="13">
        <v>174.74</v>
      </c>
      <c r="I252" s="13">
        <v>12.88</v>
      </c>
      <c r="J252" s="43">
        <f>C252+D252+G252+H252+I252</f>
        <v>2214.41</v>
      </c>
      <c r="K252" s="13">
        <v>109.36</v>
      </c>
      <c r="L252" s="13">
        <v>43.89</v>
      </c>
      <c r="M252" s="13">
        <v>857.47</v>
      </c>
      <c r="N252" s="43">
        <f>SUM(K252:M252)</f>
        <v>1010.72</v>
      </c>
      <c r="O252" s="44">
        <f>J252+N252</f>
        <v>3225.13</v>
      </c>
      <c r="P252" s="13">
        <v>0</v>
      </c>
      <c r="Q252" s="13"/>
      <c r="R252" s="23">
        <v>63</v>
      </c>
    </row>
    <row r="253" spans="1:18" ht="15">
      <c r="A253" s="36" t="s">
        <v>8</v>
      </c>
      <c r="B253" s="36"/>
      <c r="C253" s="36">
        <v>0</v>
      </c>
      <c r="D253" s="36">
        <v>359.6</v>
      </c>
      <c r="E253" s="36">
        <v>324.85</v>
      </c>
      <c r="F253" s="36">
        <v>51.37</v>
      </c>
      <c r="G253" s="41">
        <f>E253+F253</f>
        <v>376.22</v>
      </c>
      <c r="H253" s="36">
        <v>174.74</v>
      </c>
      <c r="I253" s="36">
        <v>14.78</v>
      </c>
      <c r="J253" s="40">
        <f>C253+D253+G253+H253+I253</f>
        <v>925.34</v>
      </c>
      <c r="K253" s="13">
        <v>108.42</v>
      </c>
      <c r="L253" s="36">
        <v>0</v>
      </c>
      <c r="M253" s="13">
        <v>857.47</v>
      </c>
      <c r="N253" s="40">
        <f>SUM(K253:M253)</f>
        <v>965.89</v>
      </c>
      <c r="O253" s="42">
        <f>J253+N253</f>
        <v>1891.23</v>
      </c>
      <c r="P253" s="36">
        <v>4000</v>
      </c>
      <c r="Q253" s="36">
        <v>397364</v>
      </c>
      <c r="R253" s="25"/>
    </row>
    <row r="254" spans="1:18" ht="15.75" thickBot="1">
      <c r="A254" s="37" t="s">
        <v>7</v>
      </c>
      <c r="B254" s="37"/>
      <c r="C254" s="37">
        <v>1293.6</v>
      </c>
      <c r="D254" s="37">
        <v>308.73</v>
      </c>
      <c r="E254" s="37">
        <v>312.21</v>
      </c>
      <c r="F254" s="37">
        <v>27.72</v>
      </c>
      <c r="G254" s="55">
        <f>E254+F254</f>
        <v>339.92999999999995</v>
      </c>
      <c r="H254" s="37">
        <v>174.74</v>
      </c>
      <c r="I254" s="37">
        <v>11.55</v>
      </c>
      <c r="J254" s="39">
        <f>C254+D254+G254+H254+I254</f>
        <v>2128.55</v>
      </c>
      <c r="K254" s="13">
        <v>108.42</v>
      </c>
      <c r="L254" s="37">
        <v>103.95</v>
      </c>
      <c r="M254" s="54">
        <v>857.47</v>
      </c>
      <c r="N254" s="39">
        <f>SUM(K254:M254)</f>
        <v>1069.8400000000001</v>
      </c>
      <c r="O254" s="38">
        <f>J254+N254</f>
        <v>3198.3900000000003</v>
      </c>
      <c r="P254" s="37">
        <v>0</v>
      </c>
      <c r="Q254" s="37"/>
      <c r="R254" s="53"/>
    </row>
    <row r="255" spans="1:18" ht="15.75" thickBot="1">
      <c r="A255" s="52"/>
      <c r="B255" s="46"/>
      <c r="C255" s="46"/>
      <c r="D255" s="46"/>
      <c r="E255" s="46"/>
      <c r="F255" s="46"/>
      <c r="G255" s="51"/>
      <c r="H255" s="49"/>
      <c r="I255" s="49"/>
      <c r="J255" s="50"/>
      <c r="K255" s="49"/>
      <c r="L255" s="48"/>
      <c r="M255" s="47"/>
      <c r="N255" s="29"/>
      <c r="O255" s="28"/>
      <c r="P255" s="27"/>
      <c r="Q255" s="26"/>
      <c r="R255" s="46"/>
    </row>
    <row r="256" spans="1:18" ht="15">
      <c r="A256" s="13" t="s">
        <v>9</v>
      </c>
      <c r="B256" s="13">
        <v>64</v>
      </c>
      <c r="C256" s="13">
        <v>991.2</v>
      </c>
      <c r="D256" s="13">
        <v>464.35</v>
      </c>
      <c r="E256" s="13">
        <v>603.43</v>
      </c>
      <c r="F256" s="13">
        <v>89.77</v>
      </c>
      <c r="G256" s="45">
        <f>E256+F256</f>
        <v>693.1999999999999</v>
      </c>
      <c r="H256" s="13">
        <v>143.55</v>
      </c>
      <c r="I256" s="13">
        <v>9.87</v>
      </c>
      <c r="J256" s="43">
        <f>C256+D256+G256+H256+I256</f>
        <v>2302.17</v>
      </c>
      <c r="K256" s="13">
        <v>164.04</v>
      </c>
      <c r="L256" s="13">
        <v>33.63</v>
      </c>
      <c r="M256" s="13">
        <v>657.02</v>
      </c>
      <c r="N256" s="43">
        <f>SUM(K256:M256)</f>
        <v>854.6899999999999</v>
      </c>
      <c r="O256" s="44">
        <f>J256+N256</f>
        <v>3156.86</v>
      </c>
      <c r="P256" s="13">
        <v>6000</v>
      </c>
      <c r="Q256" s="13">
        <v>3673</v>
      </c>
      <c r="R256" s="23">
        <v>64</v>
      </c>
    </row>
    <row r="257" spans="1:18" ht="15">
      <c r="A257" s="36" t="s">
        <v>8</v>
      </c>
      <c r="B257" s="36"/>
      <c r="C257" s="36">
        <v>0</v>
      </c>
      <c r="D257" s="36">
        <v>149.76</v>
      </c>
      <c r="E257" s="36">
        <v>187.4</v>
      </c>
      <c r="F257" s="36">
        <v>39.36</v>
      </c>
      <c r="G257" s="41">
        <f>E257+F257</f>
        <v>226.76</v>
      </c>
      <c r="H257" s="36">
        <v>211.7</v>
      </c>
      <c r="I257" s="36">
        <v>11.33</v>
      </c>
      <c r="J257" s="40">
        <f>C257+D257+G257+H257+I257</f>
        <v>599.5500000000001</v>
      </c>
      <c r="K257" s="13">
        <v>162.63</v>
      </c>
      <c r="L257" s="36">
        <v>0</v>
      </c>
      <c r="M257" s="13">
        <v>657.02</v>
      </c>
      <c r="N257" s="40">
        <f>SUM(K257:M257)</f>
        <v>819.65</v>
      </c>
      <c r="O257" s="42">
        <f>J257+N257</f>
        <v>1419.2</v>
      </c>
      <c r="P257" s="36">
        <v>0</v>
      </c>
      <c r="Q257" s="36"/>
      <c r="R257" s="25"/>
    </row>
    <row r="258" spans="1:18" ht="15.75" thickBot="1">
      <c r="A258" s="37" t="s">
        <v>7</v>
      </c>
      <c r="B258" s="37"/>
      <c r="C258" s="37">
        <v>991.2</v>
      </c>
      <c r="D258" s="37">
        <v>569.21</v>
      </c>
      <c r="E258" s="37">
        <v>756.85</v>
      </c>
      <c r="F258" s="37">
        <v>21.24</v>
      </c>
      <c r="G258" s="55">
        <f>E258+F258</f>
        <v>778.09</v>
      </c>
      <c r="H258" s="37">
        <v>0</v>
      </c>
      <c r="I258" s="37">
        <v>8.85</v>
      </c>
      <c r="J258" s="39">
        <f>C258+D258+G258+H258+I258</f>
        <v>2347.35</v>
      </c>
      <c r="K258" s="13">
        <v>162.63</v>
      </c>
      <c r="L258" s="37">
        <v>79.65</v>
      </c>
      <c r="M258" s="54">
        <v>657.02</v>
      </c>
      <c r="N258" s="39">
        <f>SUM(K258:M258)</f>
        <v>899.3</v>
      </c>
      <c r="O258" s="38">
        <f>J258+N258</f>
        <v>3246.6499999999996</v>
      </c>
      <c r="P258" s="37">
        <v>6000</v>
      </c>
      <c r="Q258" s="37">
        <v>595116</v>
      </c>
      <c r="R258" s="53"/>
    </row>
    <row r="259" spans="1:18" ht="15.75" thickBot="1">
      <c r="A259" s="52"/>
      <c r="B259" s="46"/>
      <c r="C259" s="46"/>
      <c r="D259" s="46"/>
      <c r="E259" s="46"/>
      <c r="F259" s="46"/>
      <c r="G259" s="51"/>
      <c r="H259" s="49"/>
      <c r="I259" s="49"/>
      <c r="J259" s="50"/>
      <c r="K259" s="49"/>
      <c r="L259" s="48"/>
      <c r="M259" s="47"/>
      <c r="N259" s="29"/>
      <c r="O259" s="28"/>
      <c r="P259" s="27"/>
      <c r="Q259" s="26"/>
      <c r="R259" s="46"/>
    </row>
    <row r="260" spans="1:18" ht="15">
      <c r="A260" s="13" t="s">
        <v>9</v>
      </c>
      <c r="B260" s="13">
        <v>65</v>
      </c>
      <c r="C260" s="13">
        <v>873.6</v>
      </c>
      <c r="D260" s="13">
        <v>58</v>
      </c>
      <c r="E260" s="13">
        <v>79.04</v>
      </c>
      <c r="F260" s="13">
        <v>79.12</v>
      </c>
      <c r="G260" s="45">
        <f>E260+F260</f>
        <v>158.16000000000003</v>
      </c>
      <c r="H260" s="13">
        <v>43.69</v>
      </c>
      <c r="I260" s="13">
        <v>8.7</v>
      </c>
      <c r="J260" s="43">
        <f>C260+D260+G260+H260+I260</f>
        <v>1142.15</v>
      </c>
      <c r="K260" s="13">
        <v>54.68</v>
      </c>
      <c r="L260" s="13">
        <v>29.64</v>
      </c>
      <c r="M260" s="13">
        <v>579.07</v>
      </c>
      <c r="N260" s="43">
        <f>SUM(K260:M260)</f>
        <v>663.3900000000001</v>
      </c>
      <c r="O260" s="44">
        <f>J260+N260</f>
        <v>1805.5400000000002</v>
      </c>
      <c r="P260" s="13">
        <v>10750</v>
      </c>
      <c r="Q260" s="13">
        <v>347773</v>
      </c>
      <c r="R260" s="23">
        <v>65</v>
      </c>
    </row>
    <row r="261" spans="1:18" ht="15">
      <c r="A261" s="36" t="s">
        <v>8</v>
      </c>
      <c r="B261" s="36"/>
      <c r="C261" s="36">
        <v>0</v>
      </c>
      <c r="D261" s="36">
        <v>58</v>
      </c>
      <c r="E261" s="36">
        <v>118.56</v>
      </c>
      <c r="F261" s="36">
        <v>34.69</v>
      </c>
      <c r="G261" s="41">
        <f>E261+F261</f>
        <v>153.25</v>
      </c>
      <c r="H261" s="36">
        <v>87.37</v>
      </c>
      <c r="I261" s="36">
        <v>9.98</v>
      </c>
      <c r="J261" s="40">
        <f>C261+D261+G261+H261+I261</f>
        <v>308.6</v>
      </c>
      <c r="K261" s="13">
        <v>54.21</v>
      </c>
      <c r="L261" s="36">
        <v>0</v>
      </c>
      <c r="M261" s="13">
        <v>579.07</v>
      </c>
      <c r="N261" s="40">
        <f>SUM(K261:M261)</f>
        <v>633.2800000000001</v>
      </c>
      <c r="O261" s="42">
        <f>J261+N261</f>
        <v>941.8800000000001</v>
      </c>
      <c r="P261" s="36">
        <v>0</v>
      </c>
      <c r="Q261" s="36"/>
      <c r="R261" s="25"/>
    </row>
    <row r="262" spans="1:18" ht="15.75" thickBot="1">
      <c r="A262" s="37" t="s">
        <v>7</v>
      </c>
      <c r="B262" s="37"/>
      <c r="C262" s="37">
        <v>873.6</v>
      </c>
      <c r="D262" s="37">
        <v>11.6</v>
      </c>
      <c r="E262" s="37">
        <v>47.42</v>
      </c>
      <c r="F262" s="37">
        <v>18.72</v>
      </c>
      <c r="G262" s="55">
        <f>E262+F262</f>
        <v>66.14</v>
      </c>
      <c r="H262" s="37">
        <v>0</v>
      </c>
      <c r="I262" s="37">
        <v>7.8</v>
      </c>
      <c r="J262" s="39">
        <f>C262+D262+G262+H262+I262</f>
        <v>959.14</v>
      </c>
      <c r="K262" s="13">
        <v>54.21</v>
      </c>
      <c r="L262" s="37">
        <v>70.2</v>
      </c>
      <c r="M262" s="13">
        <v>579.07</v>
      </c>
      <c r="N262" s="39">
        <f>SUM(K262:M262)</f>
        <v>703.48</v>
      </c>
      <c r="O262" s="38">
        <f>J262+N262</f>
        <v>1662.62</v>
      </c>
      <c r="P262" s="37">
        <v>0</v>
      </c>
      <c r="Q262" s="37"/>
      <c r="R262" s="53"/>
    </row>
    <row r="263" spans="1:18" ht="15.75" thickBot="1">
      <c r="A263" s="52"/>
      <c r="B263" s="46"/>
      <c r="C263" s="46"/>
      <c r="D263" s="46"/>
      <c r="E263" s="46"/>
      <c r="F263" s="46"/>
      <c r="G263" s="51"/>
      <c r="H263" s="49"/>
      <c r="I263" s="49"/>
      <c r="J263" s="50"/>
      <c r="K263" s="49"/>
      <c r="L263" s="49"/>
      <c r="M263" s="48"/>
      <c r="N263" s="62"/>
      <c r="O263" s="28"/>
      <c r="P263" s="27"/>
      <c r="Q263" s="26"/>
      <c r="R263" s="46"/>
    </row>
    <row r="264" spans="1:18" ht="15">
      <c r="A264" s="13" t="s">
        <v>9</v>
      </c>
      <c r="B264" s="13">
        <v>66</v>
      </c>
      <c r="C264" s="13">
        <v>865.2</v>
      </c>
      <c r="D264" s="13">
        <v>215.01</v>
      </c>
      <c r="E264" s="13">
        <v>394.92</v>
      </c>
      <c r="F264" s="13">
        <v>78.36</v>
      </c>
      <c r="G264" s="61">
        <f>E264+F264</f>
        <v>473.28000000000003</v>
      </c>
      <c r="H264" s="58">
        <v>0</v>
      </c>
      <c r="I264" s="60">
        <v>8.61</v>
      </c>
      <c r="J264" s="59">
        <f>C264+D264+G264+H264+I264</f>
        <v>1562.1</v>
      </c>
      <c r="K264" s="60">
        <v>164.04</v>
      </c>
      <c r="L264" s="60">
        <v>29.36</v>
      </c>
      <c r="M264" s="60">
        <v>573.5</v>
      </c>
      <c r="N264" s="59">
        <f>SUM(K264:M264)</f>
        <v>766.9</v>
      </c>
      <c r="O264" s="44">
        <f>J264+N264</f>
        <v>2329</v>
      </c>
      <c r="P264" s="13">
        <v>3000</v>
      </c>
      <c r="Q264" s="13">
        <v>335279</v>
      </c>
      <c r="R264" s="23">
        <v>66</v>
      </c>
    </row>
    <row r="265" spans="1:18" ht="15">
      <c r="A265" s="36" t="s">
        <v>8</v>
      </c>
      <c r="B265" s="36"/>
      <c r="C265" s="36">
        <v>0</v>
      </c>
      <c r="D265" s="36">
        <v>227.53</v>
      </c>
      <c r="E265" s="36">
        <v>427.49</v>
      </c>
      <c r="F265" s="36">
        <v>34.36</v>
      </c>
      <c r="G265" s="41">
        <f>E265+F265</f>
        <v>461.85</v>
      </c>
      <c r="H265" s="57">
        <v>0</v>
      </c>
      <c r="I265" s="36">
        <v>9.89</v>
      </c>
      <c r="J265" s="40">
        <f>C265+D265+G265+H265+I265</f>
        <v>699.27</v>
      </c>
      <c r="K265" s="13">
        <v>162.63</v>
      </c>
      <c r="L265" s="36">
        <v>0</v>
      </c>
      <c r="M265" s="13">
        <v>573.5</v>
      </c>
      <c r="N265" s="40">
        <f>SUM(K265:M265)</f>
        <v>736.13</v>
      </c>
      <c r="O265" s="42">
        <f>J265+N265</f>
        <v>1435.4</v>
      </c>
      <c r="P265" s="36">
        <v>0</v>
      </c>
      <c r="Q265" s="36"/>
      <c r="R265" s="25"/>
    </row>
    <row r="266" spans="1:18" ht="15.75" thickBot="1">
      <c r="A266" s="37" t="s">
        <v>7</v>
      </c>
      <c r="B266" s="37"/>
      <c r="C266" s="37">
        <v>865.2</v>
      </c>
      <c r="D266" s="37">
        <v>219.76</v>
      </c>
      <c r="E266" s="37">
        <v>400.77</v>
      </c>
      <c r="F266" s="37">
        <v>18.54</v>
      </c>
      <c r="G266" s="55">
        <f>E266+F266</f>
        <v>419.31</v>
      </c>
      <c r="H266" s="56">
        <v>0</v>
      </c>
      <c r="I266" s="37">
        <v>7.73</v>
      </c>
      <c r="J266" s="39">
        <f>C266+D266+G266+H266+I266</f>
        <v>1512</v>
      </c>
      <c r="K266" s="13">
        <v>162.63</v>
      </c>
      <c r="L266" s="37">
        <v>69.53</v>
      </c>
      <c r="M266" s="54">
        <v>573.5</v>
      </c>
      <c r="N266" s="39">
        <f>SUM(K266:M266)</f>
        <v>805.66</v>
      </c>
      <c r="O266" s="38">
        <f>J266+N266</f>
        <v>2317.66</v>
      </c>
      <c r="P266" s="37">
        <v>3000</v>
      </c>
      <c r="Q266" s="37">
        <v>109074</v>
      </c>
      <c r="R266" s="53"/>
    </row>
    <row r="267" spans="1:18" ht="15.75" thickBot="1">
      <c r="A267" s="52"/>
      <c r="B267" s="46"/>
      <c r="C267" s="46"/>
      <c r="D267" s="46"/>
      <c r="E267" s="46"/>
      <c r="F267" s="46"/>
      <c r="G267" s="51"/>
      <c r="H267" s="49"/>
      <c r="I267" s="49"/>
      <c r="J267" s="50"/>
      <c r="K267" s="49"/>
      <c r="L267" s="48"/>
      <c r="M267" s="47"/>
      <c r="N267" s="29"/>
      <c r="O267" s="28"/>
      <c r="P267" s="27"/>
      <c r="Q267" s="26"/>
      <c r="R267" s="46"/>
    </row>
    <row r="268" spans="1:18" ht="15">
      <c r="A268" s="13" t="s">
        <v>9</v>
      </c>
      <c r="B268" s="13">
        <v>67</v>
      </c>
      <c r="C268" s="13">
        <v>1293.6</v>
      </c>
      <c r="D268" s="13">
        <v>12.18</v>
      </c>
      <c r="E268" s="13">
        <v>32.01</v>
      </c>
      <c r="F268" s="13">
        <v>117.16</v>
      </c>
      <c r="G268" s="45">
        <f>E268+F268</f>
        <v>149.17</v>
      </c>
      <c r="H268" s="13">
        <v>260.26</v>
      </c>
      <c r="I268" s="13">
        <v>12.88</v>
      </c>
      <c r="J268" s="43">
        <f>C268+D268+G268+H268+I268</f>
        <v>1728.0900000000001</v>
      </c>
      <c r="K268" s="13">
        <v>54.68</v>
      </c>
      <c r="L268" s="13">
        <v>43.89</v>
      </c>
      <c r="M268" s="13">
        <v>857.47</v>
      </c>
      <c r="N268" s="43">
        <f>SUM(K268:M268)</f>
        <v>956.04</v>
      </c>
      <c r="O268" s="44">
        <f>J268+N268</f>
        <v>2684.13</v>
      </c>
      <c r="P268" s="13">
        <v>2661.07</v>
      </c>
      <c r="Q268" s="13">
        <v>272723</v>
      </c>
      <c r="R268" s="23">
        <v>67</v>
      </c>
    </row>
    <row r="269" spans="1:18" ht="15">
      <c r="A269" s="36" t="s">
        <v>8</v>
      </c>
      <c r="B269" s="36"/>
      <c r="C269" s="36">
        <v>0</v>
      </c>
      <c r="D269" s="36">
        <v>13.22</v>
      </c>
      <c r="E269" s="36">
        <v>37.43</v>
      </c>
      <c r="F269" s="36">
        <v>51.37</v>
      </c>
      <c r="G269" s="41">
        <f>E269+F269</f>
        <v>88.8</v>
      </c>
      <c r="H269" s="36">
        <v>260.26</v>
      </c>
      <c r="I269" s="36">
        <v>14.78</v>
      </c>
      <c r="J269" s="40">
        <f>C269+D269+G269+H269+I269</f>
        <v>377.05999999999995</v>
      </c>
      <c r="K269" s="13">
        <v>54.21</v>
      </c>
      <c r="L269" s="36">
        <v>0</v>
      </c>
      <c r="M269" s="13">
        <v>857.47</v>
      </c>
      <c r="N269" s="40">
        <f>SUM(K269:M269)</f>
        <v>911.6800000000001</v>
      </c>
      <c r="O269" s="42">
        <f>J269+N269</f>
        <v>1288.74</v>
      </c>
      <c r="P269" s="36">
        <v>2687.55</v>
      </c>
      <c r="Q269" s="36">
        <v>343018</v>
      </c>
      <c r="R269" s="25"/>
    </row>
    <row r="270" spans="1:18" ht="15.75" thickBot="1">
      <c r="A270" s="37" t="s">
        <v>7</v>
      </c>
      <c r="B270" s="37"/>
      <c r="C270" s="37">
        <v>1293.6</v>
      </c>
      <c r="D270" s="37">
        <v>18.39</v>
      </c>
      <c r="E270" s="37">
        <v>64.42</v>
      </c>
      <c r="F270" s="37">
        <v>27.72</v>
      </c>
      <c r="G270" s="55">
        <f>E270+F270</f>
        <v>92.14</v>
      </c>
      <c r="H270" s="36">
        <v>260.26</v>
      </c>
      <c r="I270" s="37">
        <v>11.55</v>
      </c>
      <c r="J270" s="39">
        <f>C270+D270+G270+H270+I270</f>
        <v>1675.94</v>
      </c>
      <c r="K270" s="13">
        <v>54.21</v>
      </c>
      <c r="L270" s="37">
        <v>103.95</v>
      </c>
      <c r="M270" s="54">
        <v>857.47</v>
      </c>
      <c r="N270" s="39">
        <f>SUM(K270:M270)</f>
        <v>1015.63</v>
      </c>
      <c r="O270" s="38">
        <f>J270+N270</f>
        <v>2691.57</v>
      </c>
      <c r="P270" s="37">
        <v>1288.75</v>
      </c>
      <c r="Q270" s="37">
        <v>173433</v>
      </c>
      <c r="R270" s="53"/>
    </row>
    <row r="271" spans="1:18" ht="15.75" thickBot="1">
      <c r="A271" s="52"/>
      <c r="B271" s="46"/>
      <c r="C271" s="46"/>
      <c r="D271" s="46"/>
      <c r="E271" s="46"/>
      <c r="F271" s="46"/>
      <c r="G271" s="51"/>
      <c r="H271" s="49"/>
      <c r="I271" s="49"/>
      <c r="J271" s="50"/>
      <c r="K271" s="49"/>
      <c r="L271" s="48"/>
      <c r="M271" s="47"/>
      <c r="N271" s="29"/>
      <c r="O271" s="28"/>
      <c r="P271" s="27"/>
      <c r="Q271" s="26"/>
      <c r="R271" s="46"/>
    </row>
    <row r="272" spans="1:18" ht="15">
      <c r="A272" s="13" t="s">
        <v>9</v>
      </c>
      <c r="B272" s="13">
        <v>68</v>
      </c>
      <c r="C272" s="13">
        <v>971.6</v>
      </c>
      <c r="D272" s="13">
        <v>758.47</v>
      </c>
      <c r="E272" s="13">
        <v>1015.82</v>
      </c>
      <c r="F272" s="13">
        <v>88</v>
      </c>
      <c r="G272" s="45">
        <f>E272+F272</f>
        <v>1103.8200000000002</v>
      </c>
      <c r="H272" s="58">
        <v>0</v>
      </c>
      <c r="I272" s="13">
        <v>9.67</v>
      </c>
      <c r="J272" s="43">
        <f>C272+D272+G272+H272+I272</f>
        <v>2843.5600000000004</v>
      </c>
      <c r="K272" s="13">
        <v>109.36</v>
      </c>
      <c r="L272" s="13">
        <v>32.97</v>
      </c>
      <c r="M272" s="13">
        <v>644.03</v>
      </c>
      <c r="N272" s="43">
        <f>SUM(K272:M272)</f>
        <v>786.3599999999999</v>
      </c>
      <c r="O272" s="44">
        <f>J272+N272</f>
        <v>3629.92</v>
      </c>
      <c r="P272" s="13">
        <v>10000</v>
      </c>
      <c r="Q272" s="13">
        <v>341236</v>
      </c>
      <c r="R272" s="23">
        <v>68</v>
      </c>
    </row>
    <row r="273" spans="1:18" ht="15">
      <c r="A273" s="36" t="s">
        <v>8</v>
      </c>
      <c r="B273" s="36"/>
      <c r="C273" s="36">
        <v>0</v>
      </c>
      <c r="D273" s="36">
        <v>826.44</v>
      </c>
      <c r="E273" s="36">
        <v>1117.35</v>
      </c>
      <c r="F273" s="36">
        <v>38.59</v>
      </c>
      <c r="G273" s="41">
        <f>E273+F273</f>
        <v>1155.9399999999998</v>
      </c>
      <c r="H273" s="57">
        <v>0</v>
      </c>
      <c r="I273" s="36">
        <v>14.78</v>
      </c>
      <c r="J273" s="40">
        <f>C273+D273+G273+H273+I273</f>
        <v>1997.1599999999999</v>
      </c>
      <c r="K273" s="13">
        <v>108.42</v>
      </c>
      <c r="L273" s="36">
        <v>0</v>
      </c>
      <c r="M273" s="13">
        <v>644.03</v>
      </c>
      <c r="N273" s="40">
        <f>SUM(K273:M273)</f>
        <v>752.4499999999999</v>
      </c>
      <c r="O273" s="42">
        <f>J273+N273</f>
        <v>2749.6099999999997</v>
      </c>
      <c r="P273" s="36">
        <v>0</v>
      </c>
      <c r="Q273" s="36"/>
      <c r="R273" s="25"/>
    </row>
    <row r="274" spans="1:18" ht="15.75" thickBot="1">
      <c r="A274" s="37" t="s">
        <v>7</v>
      </c>
      <c r="B274" s="37"/>
      <c r="C274" s="37">
        <v>971.6</v>
      </c>
      <c r="D274" s="37">
        <v>670.31</v>
      </c>
      <c r="E274" s="37">
        <v>742.15</v>
      </c>
      <c r="F274" s="37">
        <v>20.82</v>
      </c>
      <c r="G274" s="55">
        <f>E274+F274</f>
        <v>762.97</v>
      </c>
      <c r="H274" s="56">
        <v>0</v>
      </c>
      <c r="I274" s="37">
        <v>8.68</v>
      </c>
      <c r="J274" s="39">
        <f>C274+D274+G274+H274+I274</f>
        <v>2413.56</v>
      </c>
      <c r="K274" s="13">
        <v>108.42</v>
      </c>
      <c r="L274" s="37">
        <v>78.08</v>
      </c>
      <c r="M274" s="54">
        <v>644.03</v>
      </c>
      <c r="N274" s="39">
        <f>SUM(K274:M274)</f>
        <v>830.53</v>
      </c>
      <c r="O274" s="38">
        <f>J274+N274</f>
        <v>3244.09</v>
      </c>
      <c r="P274" s="37">
        <v>0</v>
      </c>
      <c r="Q274" s="37"/>
      <c r="R274" s="53"/>
    </row>
    <row r="275" spans="1:18" ht="15.75" thickBot="1">
      <c r="A275" s="52"/>
      <c r="B275" s="46"/>
      <c r="C275" s="46"/>
      <c r="D275" s="46"/>
      <c r="E275" s="46"/>
      <c r="F275" s="46"/>
      <c r="G275" s="51"/>
      <c r="H275" s="49"/>
      <c r="I275" s="49"/>
      <c r="J275" s="50"/>
      <c r="K275" s="49"/>
      <c r="L275" s="48"/>
      <c r="M275" s="47"/>
      <c r="N275" s="29"/>
      <c r="O275" s="28"/>
      <c r="P275" s="27"/>
      <c r="Q275" s="26"/>
      <c r="R275" s="46"/>
    </row>
    <row r="276" spans="1:18" ht="15">
      <c r="A276" s="13" t="s">
        <v>9</v>
      </c>
      <c r="B276" s="13">
        <v>69</v>
      </c>
      <c r="C276" s="13">
        <v>887.6</v>
      </c>
      <c r="D276" s="13">
        <v>0</v>
      </c>
      <c r="E276" s="13">
        <v>0</v>
      </c>
      <c r="F276" s="13">
        <v>78.36</v>
      </c>
      <c r="G276" s="45">
        <f>E276+F276</f>
        <v>78.36</v>
      </c>
      <c r="H276" s="13">
        <v>0</v>
      </c>
      <c r="I276" s="13">
        <v>8.84</v>
      </c>
      <c r="J276" s="43">
        <f>C276+D276+G276+H276+I276</f>
        <v>974.8000000000001</v>
      </c>
      <c r="K276" s="13">
        <v>0</v>
      </c>
      <c r="L276" s="13">
        <v>30.12</v>
      </c>
      <c r="M276" s="13">
        <v>588.35</v>
      </c>
      <c r="N276" s="43">
        <f>SUM(K276:M276)</f>
        <v>618.47</v>
      </c>
      <c r="O276" s="44">
        <f>J276+N276</f>
        <v>1593.27</v>
      </c>
      <c r="P276" s="13">
        <v>1700</v>
      </c>
      <c r="Q276" s="13">
        <v>252473</v>
      </c>
      <c r="R276" s="23">
        <v>69</v>
      </c>
    </row>
    <row r="277" spans="1:18" ht="15">
      <c r="A277" s="36" t="s">
        <v>8</v>
      </c>
      <c r="B277" s="36"/>
      <c r="C277" s="36">
        <v>0</v>
      </c>
      <c r="D277" s="36">
        <v>129.8</v>
      </c>
      <c r="E277" s="36">
        <v>201.91</v>
      </c>
      <c r="F277" s="36">
        <v>35.25</v>
      </c>
      <c r="G277" s="41">
        <f>E277+F277</f>
        <v>237.16</v>
      </c>
      <c r="H277" s="36">
        <v>260.26</v>
      </c>
      <c r="I277" s="36">
        <v>10.14</v>
      </c>
      <c r="J277" s="40">
        <f>C277+D277+G277+H277+I277</f>
        <v>637.36</v>
      </c>
      <c r="K277" s="13">
        <v>54.21</v>
      </c>
      <c r="L277" s="36">
        <v>0</v>
      </c>
      <c r="M277" s="13">
        <v>588.35</v>
      </c>
      <c r="N277" s="40">
        <f>SUM(K277:M277)</f>
        <v>642.5600000000001</v>
      </c>
      <c r="O277" s="42">
        <f>J277+N277</f>
        <v>1279.92</v>
      </c>
      <c r="P277" s="36">
        <v>1700</v>
      </c>
      <c r="Q277" s="36">
        <v>556049</v>
      </c>
      <c r="R277" s="25"/>
    </row>
    <row r="278" spans="1:18" ht="15.75" thickBot="1">
      <c r="A278" s="37" t="s">
        <v>7</v>
      </c>
      <c r="B278" s="37"/>
      <c r="C278" s="37">
        <v>887.6</v>
      </c>
      <c r="D278" s="37">
        <v>220.23</v>
      </c>
      <c r="E278" s="37">
        <v>211.19</v>
      </c>
      <c r="F278" s="37">
        <v>19.02</v>
      </c>
      <c r="G278" s="55">
        <f>E278+F278</f>
        <v>230.21</v>
      </c>
      <c r="H278" s="36">
        <v>260.26</v>
      </c>
      <c r="I278" s="37">
        <v>7.93</v>
      </c>
      <c r="J278" s="39">
        <f>C278+D278+G278+H278+I278</f>
        <v>1606.23</v>
      </c>
      <c r="K278" s="13">
        <v>54.21</v>
      </c>
      <c r="L278" s="37">
        <v>71.33</v>
      </c>
      <c r="M278" s="54">
        <v>588.35</v>
      </c>
      <c r="N278" s="39">
        <f>SUM(K278:M278)</f>
        <v>713.89</v>
      </c>
      <c r="O278" s="38">
        <f>J278+N278</f>
        <v>2320.12</v>
      </c>
      <c r="P278" s="37">
        <v>1700</v>
      </c>
      <c r="Q278" s="37">
        <v>40447</v>
      </c>
      <c r="R278" s="53"/>
    </row>
    <row r="279" spans="1:18" ht="15.75" thickBot="1">
      <c r="A279" s="52"/>
      <c r="B279" s="46"/>
      <c r="C279" s="46"/>
      <c r="D279" s="46"/>
      <c r="E279" s="46"/>
      <c r="F279" s="46"/>
      <c r="G279" s="51"/>
      <c r="H279" s="49"/>
      <c r="I279" s="49"/>
      <c r="J279" s="50"/>
      <c r="K279" s="49"/>
      <c r="L279" s="48"/>
      <c r="M279" s="47"/>
      <c r="N279" s="29"/>
      <c r="O279" s="28"/>
      <c r="P279" s="27"/>
      <c r="Q279" s="26"/>
      <c r="R279" s="46"/>
    </row>
    <row r="280" spans="1:18" ht="15">
      <c r="A280" s="13" t="s">
        <v>9</v>
      </c>
      <c r="B280" s="13">
        <v>70</v>
      </c>
      <c r="C280" s="13">
        <v>865.2</v>
      </c>
      <c r="D280" s="13">
        <v>97.44</v>
      </c>
      <c r="E280" s="13">
        <v>152.23</v>
      </c>
      <c r="F280" s="13">
        <v>78.36</v>
      </c>
      <c r="G280" s="45">
        <f>E280+F280</f>
        <v>230.58999999999997</v>
      </c>
      <c r="H280" s="13">
        <v>115.33</v>
      </c>
      <c r="I280" s="13">
        <v>8.61</v>
      </c>
      <c r="J280" s="43">
        <f>C280+D280+G280+H280+I280</f>
        <v>1317.1699999999998</v>
      </c>
      <c r="K280" s="13">
        <v>54.68</v>
      </c>
      <c r="L280" s="13">
        <v>29.36</v>
      </c>
      <c r="M280" s="13">
        <v>573.5</v>
      </c>
      <c r="N280" s="43">
        <f>SUM(K280:M280)</f>
        <v>657.54</v>
      </c>
      <c r="O280" s="44">
        <f>J280+N280</f>
        <v>1974.7099999999998</v>
      </c>
      <c r="P280" s="13">
        <v>2500</v>
      </c>
      <c r="Q280" s="13">
        <v>241925</v>
      </c>
      <c r="R280" s="23">
        <v>70</v>
      </c>
    </row>
    <row r="281" spans="1:18" ht="15">
      <c r="A281" s="36" t="s">
        <v>8</v>
      </c>
      <c r="B281" s="36"/>
      <c r="C281" s="36">
        <v>0</v>
      </c>
      <c r="D281" s="36">
        <v>110.78</v>
      </c>
      <c r="E281" s="36">
        <v>154.92</v>
      </c>
      <c r="F281" s="36">
        <v>34.36</v>
      </c>
      <c r="G281" s="41">
        <f>E281+F281</f>
        <v>189.27999999999997</v>
      </c>
      <c r="H281" s="36">
        <v>120.57</v>
      </c>
      <c r="I281" s="36">
        <v>9.89</v>
      </c>
      <c r="J281" s="43">
        <f>C281+D281+G281+H281+I281</f>
        <v>430.5199999999999</v>
      </c>
      <c r="K281" s="13">
        <v>54.21</v>
      </c>
      <c r="L281" s="36">
        <v>0</v>
      </c>
      <c r="M281" s="13">
        <v>573.5</v>
      </c>
      <c r="N281" s="40">
        <f>SUM(K281:M281)</f>
        <v>627.71</v>
      </c>
      <c r="O281" s="42">
        <f>J281+N281</f>
        <v>1058.23</v>
      </c>
      <c r="P281" s="36">
        <v>2500</v>
      </c>
      <c r="Q281" s="36">
        <v>546851</v>
      </c>
      <c r="R281" s="25"/>
    </row>
    <row r="282" spans="1:18" ht="15.75" thickBot="1">
      <c r="A282" s="36" t="s">
        <v>7</v>
      </c>
      <c r="B282" s="36"/>
      <c r="C282" s="36">
        <v>865.2</v>
      </c>
      <c r="D282" s="36">
        <v>133.98</v>
      </c>
      <c r="E282" s="36">
        <v>203.13</v>
      </c>
      <c r="F282" s="36">
        <v>18.54</v>
      </c>
      <c r="G282" s="41">
        <f>E282+F282</f>
        <v>221.67</v>
      </c>
      <c r="H282" s="36">
        <v>172.12</v>
      </c>
      <c r="I282" s="36">
        <v>7.73</v>
      </c>
      <c r="J282" s="40">
        <f>C282+D282+G282+H282+I282</f>
        <v>1400.7000000000003</v>
      </c>
      <c r="K282" s="36">
        <v>54.21</v>
      </c>
      <c r="L282" s="36">
        <v>69.53</v>
      </c>
      <c r="M282" s="37">
        <v>573.5</v>
      </c>
      <c r="N282" s="39">
        <f>SUM(K282:M282)</f>
        <v>697.24</v>
      </c>
      <c r="O282" s="38">
        <f>J282+N282</f>
        <v>2097.9400000000005</v>
      </c>
      <c r="P282" s="37">
        <v>0</v>
      </c>
      <c r="Q282" s="37"/>
      <c r="R282" s="25"/>
    </row>
    <row r="283" spans="1:18" ht="15.75" thickBot="1">
      <c r="A283" s="36"/>
      <c r="B283" s="36"/>
      <c r="C283" s="36"/>
      <c r="D283" s="36"/>
      <c r="E283" s="36"/>
      <c r="F283" s="36"/>
      <c r="G283" s="35"/>
      <c r="H283" s="34"/>
      <c r="I283" s="34"/>
      <c r="J283" s="33"/>
      <c r="K283" s="32"/>
      <c r="L283" s="31"/>
      <c r="M283" s="30"/>
      <c r="N283" s="29"/>
      <c r="O283" s="28"/>
      <c r="P283" s="27"/>
      <c r="Q283" s="26"/>
      <c r="R283" s="25"/>
    </row>
    <row r="284" spans="1:17" ht="15.75" thickBot="1">
      <c r="A284" s="24"/>
      <c r="B284" s="23"/>
      <c r="C284" s="22">
        <f aca="true" t="shared" si="2" ref="C284:M284">SUM(C4:C282)</f>
        <v>148355.20000000013</v>
      </c>
      <c r="D284" s="21">
        <f t="shared" si="2"/>
        <v>37570.000000000015</v>
      </c>
      <c r="E284" s="20">
        <f t="shared" si="2"/>
        <v>60667.02999999996</v>
      </c>
      <c r="F284" s="20">
        <f t="shared" si="2"/>
        <v>11250.790000000008</v>
      </c>
      <c r="G284" s="19">
        <f t="shared" si="2"/>
        <v>71917.81999999999</v>
      </c>
      <c r="H284" s="17">
        <f t="shared" si="2"/>
        <v>49416.61000000001</v>
      </c>
      <c r="I284" s="17">
        <f t="shared" si="2"/>
        <v>2252.430000000001</v>
      </c>
      <c r="J284" s="18">
        <f t="shared" si="2"/>
        <v>309512.0599999999</v>
      </c>
      <c r="K284" s="17">
        <f t="shared" si="2"/>
        <v>19191.959999999974</v>
      </c>
      <c r="L284" s="17">
        <f t="shared" si="2"/>
        <v>8477.879999999997</v>
      </c>
      <c r="M284" s="17">
        <f t="shared" si="2"/>
        <v>147507.45000000007</v>
      </c>
      <c r="N284" s="16">
        <f>SUM(N4:N283)</f>
        <v>175177.28999999995</v>
      </c>
      <c r="O284" s="15">
        <f>SUM(O4:O283)</f>
        <v>484689.3500000001</v>
      </c>
      <c r="P284" s="14">
        <f>SUM(P4:P283)</f>
        <v>505959.1899999999</v>
      </c>
      <c r="Q284" s="13"/>
    </row>
    <row r="285" spans="3:17" ht="15">
      <c r="C285" s="12"/>
      <c r="D285" s="11"/>
      <c r="E285" s="11"/>
      <c r="F285" s="11"/>
      <c r="G285" s="6"/>
      <c r="H285" s="6"/>
      <c r="I285" s="6"/>
      <c r="J285" s="6"/>
      <c r="K285" s="6"/>
      <c r="L285" s="6"/>
      <c r="M285" s="6"/>
      <c r="N285" s="6"/>
      <c r="O285" s="9"/>
      <c r="P285" s="6"/>
      <c r="Q285" s="2"/>
    </row>
    <row r="286" spans="3:17" ht="15">
      <c r="C286" s="10">
        <f>C284+D284</f>
        <v>185925.20000000013</v>
      </c>
      <c r="D286" s="6"/>
      <c r="E286" s="6"/>
      <c r="F286" s="6"/>
      <c r="G286" s="9"/>
      <c r="H286" s="6"/>
      <c r="I286" s="9"/>
      <c r="J286" s="9"/>
      <c r="K286" s="6"/>
      <c r="L286" s="6"/>
      <c r="M286" s="6"/>
      <c r="N286" s="9"/>
      <c r="O286" s="9"/>
      <c r="P286" s="6"/>
      <c r="Q286" s="2"/>
    </row>
    <row r="287" spans="3:17" ht="15">
      <c r="C287" s="7"/>
      <c r="D287" s="6"/>
      <c r="E287" s="8"/>
      <c r="F287" s="6" t="s">
        <v>6</v>
      </c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2"/>
    </row>
    <row r="288" spans="3:17" ht="15">
      <c r="C288" s="7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2"/>
    </row>
    <row r="289" spans="2:17" ht="15">
      <c r="B289" s="5" t="s">
        <v>5</v>
      </c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4"/>
      <c r="P289" s="2"/>
      <c r="Q289" s="2"/>
    </row>
    <row r="290" spans="3:17" ht="15">
      <c r="C290" t="s">
        <v>4</v>
      </c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2:17" ht="15">
      <c r="B291" t="s">
        <v>3</v>
      </c>
      <c r="C291">
        <v>389889.42</v>
      </c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2:17" ht="15">
      <c r="B292" t="s">
        <v>2</v>
      </c>
      <c r="C292">
        <v>185925.2</v>
      </c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3:17" ht="15">
      <c r="C293">
        <f>C291-C292</f>
        <v>203964.21999999997</v>
      </c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2"/>
      <c r="P293" s="2"/>
      <c r="Q293" s="2"/>
    </row>
    <row r="294" spans="2:3" ht="15">
      <c r="B294" t="s">
        <v>1</v>
      </c>
      <c r="C294">
        <v>76694.34</v>
      </c>
    </row>
    <row r="295" spans="2:3" ht="15">
      <c r="B295" t="s">
        <v>0</v>
      </c>
      <c r="C295" s="1">
        <f>C293-C294</f>
        <v>127269.87999999998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5"/>
  <sheetViews>
    <sheetView workbookViewId="0" topLeftCell="B278">
      <selection activeCell="K290" sqref="K290"/>
    </sheetView>
  </sheetViews>
  <sheetFormatPr defaultColWidth="9.140625" defaultRowHeight="15"/>
  <cols>
    <col min="1" max="1" width="6.7109375" style="0" customWidth="1"/>
    <col min="2" max="2" width="3.57421875" style="0" customWidth="1"/>
    <col min="3" max="3" width="10.140625" style="0" bestFit="1" customWidth="1"/>
    <col min="4" max="4" width="10.140625" style="0" customWidth="1"/>
    <col min="5" max="7" width="8.28125" style="0" customWidth="1"/>
    <col min="8" max="8" width="8.421875" style="0" customWidth="1"/>
    <col min="9" max="9" width="9.140625" style="0" customWidth="1"/>
    <col min="10" max="10" width="8.57421875" style="0" customWidth="1"/>
    <col min="11" max="11" width="7.57421875" style="0" customWidth="1"/>
    <col min="12" max="12" width="9.57421875" style="0" bestFit="1" customWidth="1"/>
    <col min="13" max="13" width="9.28125" style="0" customWidth="1"/>
    <col min="14" max="14" width="9.57421875" style="0" customWidth="1"/>
    <col min="15" max="15" width="9.8515625" style="0" customWidth="1"/>
    <col min="16" max="16" width="9.7109375" style="0" customWidth="1"/>
    <col min="17" max="17" width="11.00390625" style="0" customWidth="1"/>
    <col min="18" max="18" width="12.00390625" style="0" customWidth="1"/>
    <col min="19" max="19" width="15.421875" style="0" customWidth="1"/>
    <col min="20" max="20" width="3.7109375" style="0" customWidth="1"/>
  </cols>
  <sheetData>
    <row r="1" ht="15">
      <c r="I1" s="234" t="s">
        <v>22</v>
      </c>
    </row>
    <row r="2" spans="1:17" ht="15">
      <c r="A2" t="s">
        <v>72</v>
      </c>
      <c r="E2" s="36" t="s">
        <v>56</v>
      </c>
      <c r="F2" s="2"/>
      <c r="G2" s="2"/>
      <c r="H2" t="s">
        <v>51</v>
      </c>
      <c r="I2" s="25" t="s">
        <v>55</v>
      </c>
      <c r="P2" t="s">
        <v>34</v>
      </c>
      <c r="Q2" t="s">
        <v>5</v>
      </c>
    </row>
    <row r="3" spans="1:19" ht="15">
      <c r="A3" s="36" t="s">
        <v>33</v>
      </c>
      <c r="B3" s="36" t="s">
        <v>19</v>
      </c>
      <c r="C3" s="124" t="s">
        <v>32</v>
      </c>
      <c r="D3" s="121" t="s">
        <v>31</v>
      </c>
      <c r="E3" s="36" t="s">
        <v>54</v>
      </c>
      <c r="F3" s="158" t="s">
        <v>52</v>
      </c>
      <c r="G3" s="158" t="s">
        <v>53</v>
      </c>
      <c r="H3" s="158" t="s">
        <v>52</v>
      </c>
      <c r="I3" s="25" t="s">
        <v>51</v>
      </c>
      <c r="J3" s="121" t="s">
        <v>28</v>
      </c>
      <c r="K3" s="36" t="s">
        <v>27</v>
      </c>
      <c r="L3" s="233" t="s">
        <v>26</v>
      </c>
      <c r="M3" s="121" t="s">
        <v>25</v>
      </c>
      <c r="N3" s="119" t="s">
        <v>24</v>
      </c>
      <c r="O3" s="119" t="s">
        <v>23</v>
      </c>
      <c r="P3" s="119" t="s">
        <v>22</v>
      </c>
      <c r="Q3" s="232" t="s">
        <v>22</v>
      </c>
      <c r="R3" s="119" t="s">
        <v>21</v>
      </c>
      <c r="S3" s="119" t="s">
        <v>49</v>
      </c>
    </row>
    <row r="4" spans="1:20" ht="15">
      <c r="A4" s="36" t="s">
        <v>65</v>
      </c>
      <c r="B4" s="25">
        <v>1</v>
      </c>
      <c r="C4" s="118">
        <v>876.4</v>
      </c>
      <c r="D4" s="118">
        <v>94.71</v>
      </c>
      <c r="E4" s="35">
        <v>145.63</v>
      </c>
      <c r="F4" s="41">
        <f>E4-G4</f>
        <v>90.916809</v>
      </c>
      <c r="G4" s="41">
        <f>E4*37.57%</f>
        <v>54.713190999999995</v>
      </c>
      <c r="H4" s="41">
        <v>49.55</v>
      </c>
      <c r="I4" s="111">
        <f aca="true" t="shared" si="0" ref="I4:I67">SUM(F4:H4)</f>
        <v>195.18</v>
      </c>
      <c r="J4" s="117">
        <v>260.26</v>
      </c>
      <c r="K4" s="118">
        <v>24.51</v>
      </c>
      <c r="L4" s="155">
        <f aca="true" t="shared" si="1" ref="L4:L11">C4+D4+I4+J4+K4</f>
        <v>1451.06</v>
      </c>
      <c r="M4" s="117">
        <v>54.68</v>
      </c>
      <c r="N4" s="231">
        <v>70.43</v>
      </c>
      <c r="O4" s="230">
        <v>580.93</v>
      </c>
      <c r="P4" s="155">
        <f>SUM(M4:O4)</f>
        <v>706.04</v>
      </c>
      <c r="Q4" s="185">
        <f>L4+P4</f>
        <v>2157.1</v>
      </c>
      <c r="R4" s="42">
        <v>0</v>
      </c>
      <c r="S4" s="36">
        <v>830608</v>
      </c>
      <c r="T4" s="25">
        <v>1</v>
      </c>
    </row>
    <row r="5" spans="1:20" ht="15">
      <c r="A5" s="36" t="s">
        <v>64</v>
      </c>
      <c r="B5" s="25"/>
      <c r="C5" s="118">
        <v>876.4</v>
      </c>
      <c r="D5" s="83">
        <v>115.01</v>
      </c>
      <c r="E5" s="83">
        <v>155.43</v>
      </c>
      <c r="F5" s="41">
        <f>E5-G5</f>
        <v>97.03494900000001</v>
      </c>
      <c r="G5" s="41">
        <f>E5*37.57%</f>
        <v>58.395051</v>
      </c>
      <c r="H5" s="222">
        <v>27.83</v>
      </c>
      <c r="I5" s="157">
        <f t="shared" si="0"/>
        <v>183.26</v>
      </c>
      <c r="J5" s="83">
        <v>260.26</v>
      </c>
      <c r="K5" s="83">
        <v>8.86</v>
      </c>
      <c r="L5" s="155">
        <f t="shared" si="1"/>
        <v>1443.79</v>
      </c>
      <c r="M5" s="83">
        <v>55.63</v>
      </c>
      <c r="N5" s="231">
        <v>70.43</v>
      </c>
      <c r="O5" s="230">
        <v>580.93</v>
      </c>
      <c r="P5" s="155">
        <f>SUM(M5:O5)</f>
        <v>706.99</v>
      </c>
      <c r="Q5" s="185">
        <f>L5+P5</f>
        <v>2150.7799999999997</v>
      </c>
      <c r="R5" s="36">
        <v>5000</v>
      </c>
      <c r="S5" s="36">
        <v>146860</v>
      </c>
      <c r="T5" s="25"/>
    </row>
    <row r="6" spans="1:20" ht="15.75" thickBot="1">
      <c r="A6" s="37" t="s">
        <v>63</v>
      </c>
      <c r="B6" s="53"/>
      <c r="C6" s="118">
        <v>876.4</v>
      </c>
      <c r="D6" s="118">
        <v>102.14</v>
      </c>
      <c r="E6" s="35">
        <v>188.15</v>
      </c>
      <c r="F6" s="55">
        <f>E6-G6</f>
        <v>117.462045</v>
      </c>
      <c r="G6" s="55">
        <f>E6*37.57%</f>
        <v>70.687955</v>
      </c>
      <c r="H6" s="41">
        <v>22.27</v>
      </c>
      <c r="I6" s="111">
        <f t="shared" si="0"/>
        <v>210.42000000000002</v>
      </c>
      <c r="J6" s="117">
        <v>0</v>
      </c>
      <c r="K6" s="118">
        <v>17.22</v>
      </c>
      <c r="L6" s="155">
        <f t="shared" si="1"/>
        <v>1206.18</v>
      </c>
      <c r="M6" s="117">
        <v>63.34</v>
      </c>
      <c r="N6" s="231">
        <v>70.43</v>
      </c>
      <c r="O6" s="42">
        <v>580.93</v>
      </c>
      <c r="P6" s="148">
        <f>SUM(M6:O6)</f>
        <v>714.6999999999999</v>
      </c>
      <c r="Q6" s="178">
        <f>L6+P6</f>
        <v>1920.88</v>
      </c>
      <c r="R6" s="36">
        <v>1400</v>
      </c>
      <c r="S6" s="37">
        <v>830608</v>
      </c>
      <c r="T6" s="53"/>
    </row>
    <row r="7" spans="1:20" s="7" customFormat="1" ht="15.75" thickBot="1">
      <c r="A7" s="229"/>
      <c r="B7" s="49"/>
      <c r="C7" s="114">
        <f aca="true" t="shared" si="2" ref="C7:H7">SUM(C4:C6)</f>
        <v>2629.2</v>
      </c>
      <c r="D7" s="114">
        <f t="shared" si="2"/>
        <v>311.86</v>
      </c>
      <c r="E7" s="113">
        <f t="shared" si="2"/>
        <v>489.21000000000004</v>
      </c>
      <c r="F7" s="146">
        <f t="shared" si="2"/>
        <v>305.41380300000003</v>
      </c>
      <c r="G7" s="163">
        <f t="shared" si="2"/>
        <v>183.796197</v>
      </c>
      <c r="H7" s="227">
        <f t="shared" si="2"/>
        <v>99.64999999999999</v>
      </c>
      <c r="I7" s="114">
        <f t="shared" si="0"/>
        <v>588.86</v>
      </c>
      <c r="J7" s="114">
        <f>SUM(J4:J6)</f>
        <v>520.52</v>
      </c>
      <c r="K7" s="114">
        <f>SUM(K4:K6)</f>
        <v>50.59</v>
      </c>
      <c r="L7" s="165">
        <f t="shared" si="1"/>
        <v>4101.03</v>
      </c>
      <c r="M7" s="114">
        <f>SUM(M4:M6)</f>
        <v>173.65</v>
      </c>
      <c r="N7" s="114">
        <f>SUM(N4:N6)</f>
        <v>211.29000000000002</v>
      </c>
      <c r="O7" s="113">
        <f>SUM(O4:O6)</f>
        <v>1742.79</v>
      </c>
      <c r="P7" s="143">
        <f>SUM(P4:P6)</f>
        <v>2127.73</v>
      </c>
      <c r="Q7" s="187">
        <f>SUM(Q4:Q6)</f>
        <v>6228.759999999999</v>
      </c>
      <c r="R7" s="161"/>
      <c r="S7" s="88"/>
      <c r="T7" s="67"/>
    </row>
    <row r="8" spans="1:20" ht="15">
      <c r="A8" s="36" t="s">
        <v>65</v>
      </c>
      <c r="B8" s="23">
        <v>2</v>
      </c>
      <c r="C8" s="153">
        <v>870.8</v>
      </c>
      <c r="D8" s="84">
        <v>240.76</v>
      </c>
      <c r="E8" s="84">
        <v>423.02</v>
      </c>
      <c r="F8" s="45">
        <f aca="true" t="shared" si="3" ref="F8:F71">E8-G8</f>
        <v>264.091386</v>
      </c>
      <c r="G8" s="45">
        <f aca="true" t="shared" si="4" ref="G8:G71">E8*37.57%</f>
        <v>158.92861399999998</v>
      </c>
      <c r="H8" s="160">
        <v>49.23</v>
      </c>
      <c r="I8" s="159">
        <f t="shared" si="0"/>
        <v>472.25</v>
      </c>
      <c r="J8" s="84">
        <v>260.26</v>
      </c>
      <c r="K8" s="84">
        <v>24.35</v>
      </c>
      <c r="L8" s="156">
        <f t="shared" si="1"/>
        <v>1868.4199999999998</v>
      </c>
      <c r="M8" s="84">
        <v>54.68</v>
      </c>
      <c r="N8" s="153">
        <f>31.1*2.25</f>
        <v>69.97500000000001</v>
      </c>
      <c r="O8" s="84">
        <v>577.22</v>
      </c>
      <c r="P8" s="156">
        <f aca="true" t="shared" si="5" ref="P8:P39">SUM(M8:O8)</f>
        <v>701.875</v>
      </c>
      <c r="Q8" s="226">
        <f>L8+P8</f>
        <v>2570.295</v>
      </c>
      <c r="R8" s="36">
        <v>0</v>
      </c>
      <c r="S8" s="13"/>
      <c r="T8" s="23">
        <v>2</v>
      </c>
    </row>
    <row r="9" spans="1:20" ht="15">
      <c r="A9" s="36" t="s">
        <v>64</v>
      </c>
      <c r="B9" s="25"/>
      <c r="C9" s="44">
        <v>870.8</v>
      </c>
      <c r="D9" s="36">
        <v>189.09</v>
      </c>
      <c r="E9" s="36">
        <v>321.69</v>
      </c>
      <c r="F9" s="41">
        <f t="shared" si="3"/>
        <v>200.83106700000002</v>
      </c>
      <c r="G9" s="41">
        <f t="shared" si="4"/>
        <v>120.858933</v>
      </c>
      <c r="H9" s="158">
        <v>27.65</v>
      </c>
      <c r="I9" s="157">
        <f t="shared" si="0"/>
        <v>349.34</v>
      </c>
      <c r="J9" s="36">
        <v>260.26</v>
      </c>
      <c r="K9" s="36">
        <v>8.8</v>
      </c>
      <c r="L9" s="155">
        <f t="shared" si="1"/>
        <v>1678.2899999999997</v>
      </c>
      <c r="M9" s="36">
        <v>55.63</v>
      </c>
      <c r="N9" s="153">
        <f>31.1*2.25</f>
        <v>69.97500000000001</v>
      </c>
      <c r="O9" s="13">
        <v>577.22</v>
      </c>
      <c r="P9" s="155">
        <f t="shared" si="5"/>
        <v>702.825</v>
      </c>
      <c r="Q9" s="31">
        <f>L9+P9</f>
        <v>2381.115</v>
      </c>
      <c r="R9" s="36">
        <v>0</v>
      </c>
      <c r="S9" s="36"/>
      <c r="T9" s="25"/>
    </row>
    <row r="10" spans="1:20" ht="15.75" thickBot="1">
      <c r="A10" s="37" t="s">
        <v>63</v>
      </c>
      <c r="B10" s="53"/>
      <c r="C10" s="44">
        <v>870.8</v>
      </c>
      <c r="D10" s="13">
        <v>189.08</v>
      </c>
      <c r="E10" s="13">
        <v>321.69</v>
      </c>
      <c r="F10" s="41">
        <f t="shared" si="3"/>
        <v>200.83106700000002</v>
      </c>
      <c r="G10" s="41">
        <f t="shared" si="4"/>
        <v>120.858933</v>
      </c>
      <c r="H10" s="186">
        <v>22.12</v>
      </c>
      <c r="I10" s="159">
        <f t="shared" si="0"/>
        <v>343.81</v>
      </c>
      <c r="J10" s="13">
        <v>0</v>
      </c>
      <c r="K10" s="13">
        <v>17.11</v>
      </c>
      <c r="L10" s="156">
        <f t="shared" si="1"/>
        <v>1420.7999999999997</v>
      </c>
      <c r="M10" s="13">
        <v>63.34</v>
      </c>
      <c r="N10" s="149">
        <f>31.1*2.25</f>
        <v>69.97500000000001</v>
      </c>
      <c r="O10" s="13">
        <v>577.22</v>
      </c>
      <c r="P10" s="148">
        <f t="shared" si="5"/>
        <v>710.5350000000001</v>
      </c>
      <c r="Q10" s="31">
        <f>L10+P10</f>
        <v>2131.335</v>
      </c>
      <c r="R10" s="36">
        <v>0</v>
      </c>
      <c r="S10" s="37"/>
      <c r="T10" s="53"/>
    </row>
    <row r="11" spans="1:20" ht="15.75" thickBot="1">
      <c r="A11" s="52"/>
      <c r="B11" s="46"/>
      <c r="C11" s="115">
        <f>SUM(C8:C10)</f>
        <v>2612.3999999999996</v>
      </c>
      <c r="D11" s="46">
        <f>SUM(D8:D10)</f>
        <v>618.9300000000001</v>
      </c>
      <c r="E11" s="46">
        <f>SUM(E8:E10)</f>
        <v>1066.4</v>
      </c>
      <c r="F11" s="200">
        <f t="shared" si="3"/>
        <v>665.7535200000001</v>
      </c>
      <c r="G11" s="200">
        <f t="shared" si="4"/>
        <v>400.64648</v>
      </c>
      <c r="H11" s="199">
        <f>SUM(H8:H10)</f>
        <v>99</v>
      </c>
      <c r="I11" s="115">
        <f t="shared" si="0"/>
        <v>1165.4</v>
      </c>
      <c r="J11" s="46">
        <f>SUM(J8:J10)</f>
        <v>520.52</v>
      </c>
      <c r="K11" s="46">
        <f>SUM(K8:K10)</f>
        <v>50.260000000000005</v>
      </c>
      <c r="L11" s="165">
        <f t="shared" si="1"/>
        <v>4967.51</v>
      </c>
      <c r="M11" s="46">
        <f>SUM(M8:M10)</f>
        <v>173.65</v>
      </c>
      <c r="N11" s="141">
        <f>SUM(N8:N10)</f>
        <v>209.925</v>
      </c>
      <c r="O11" s="142">
        <f>SUM(O8:O10)</f>
        <v>1731.66</v>
      </c>
      <c r="P11" s="143">
        <f t="shared" si="5"/>
        <v>2115.235</v>
      </c>
      <c r="Q11" s="187">
        <f>SUM(Q8:Q10)</f>
        <v>7082.745</v>
      </c>
      <c r="R11" s="161"/>
      <c r="S11" s="107"/>
      <c r="T11" s="99"/>
    </row>
    <row r="12" spans="1:20" ht="15">
      <c r="A12" s="36" t="s">
        <v>65</v>
      </c>
      <c r="B12" s="23">
        <v>3</v>
      </c>
      <c r="C12" s="153">
        <v>971.6</v>
      </c>
      <c r="D12" s="84">
        <v>169.07</v>
      </c>
      <c r="E12" s="84">
        <v>153.38</v>
      </c>
      <c r="F12" s="41">
        <f t="shared" si="3"/>
        <v>95.755134</v>
      </c>
      <c r="G12" s="41">
        <f t="shared" si="4"/>
        <v>57.624866</v>
      </c>
      <c r="H12" s="160">
        <v>54.93</v>
      </c>
      <c r="I12" s="159">
        <f t="shared" si="0"/>
        <v>208.31</v>
      </c>
      <c r="J12" s="84">
        <v>260.26</v>
      </c>
      <c r="K12" s="84">
        <v>27.17</v>
      </c>
      <c r="L12" s="156">
        <f aca="true" t="shared" si="6" ref="L12:L17">K12+J12+I12+D12+C12</f>
        <v>1636.4099999999999</v>
      </c>
      <c r="M12" s="84">
        <v>54.68</v>
      </c>
      <c r="N12" s="153">
        <f>34.7*2.25</f>
        <v>78.075</v>
      </c>
      <c r="O12" s="84">
        <v>644.03</v>
      </c>
      <c r="P12" s="156">
        <f t="shared" si="5"/>
        <v>776.785</v>
      </c>
      <c r="Q12" s="185">
        <f>L12+P12</f>
        <v>2413.1949999999997</v>
      </c>
      <c r="R12" s="36">
        <v>4000</v>
      </c>
      <c r="S12" s="13">
        <v>108874</v>
      </c>
      <c r="T12" s="23">
        <v>3</v>
      </c>
    </row>
    <row r="13" spans="1:20" ht="15">
      <c r="A13" s="36" t="s">
        <v>64</v>
      </c>
      <c r="B13" s="25"/>
      <c r="C13" s="44">
        <v>971.6</v>
      </c>
      <c r="D13" s="36">
        <v>165.53</v>
      </c>
      <c r="E13" s="36">
        <v>285.93</v>
      </c>
      <c r="F13" s="41">
        <f t="shared" si="3"/>
        <v>178.506099</v>
      </c>
      <c r="G13" s="41">
        <f t="shared" si="4"/>
        <v>107.423901</v>
      </c>
      <c r="H13" s="158">
        <v>30.85</v>
      </c>
      <c r="I13" s="157">
        <f t="shared" si="0"/>
        <v>316.78000000000003</v>
      </c>
      <c r="J13" s="36">
        <v>260.26</v>
      </c>
      <c r="K13" s="36">
        <v>9.82</v>
      </c>
      <c r="L13" s="155">
        <f t="shared" si="6"/>
        <v>1723.99</v>
      </c>
      <c r="M13" s="36">
        <v>55.63</v>
      </c>
      <c r="N13" s="153">
        <f>34.7*2.25</f>
        <v>78.075</v>
      </c>
      <c r="O13" s="13">
        <v>644.03</v>
      </c>
      <c r="P13" s="155">
        <f t="shared" si="5"/>
        <v>777.735</v>
      </c>
      <c r="Q13" s="178">
        <f>L13+P13</f>
        <v>2501.725</v>
      </c>
      <c r="R13" s="36">
        <v>2413.2</v>
      </c>
      <c r="S13" s="36">
        <v>586505</v>
      </c>
      <c r="T13" s="25"/>
    </row>
    <row r="14" spans="1:20" ht="15.75" thickBot="1">
      <c r="A14" s="37" t="s">
        <v>63</v>
      </c>
      <c r="B14" s="53"/>
      <c r="C14" s="44">
        <v>971.6</v>
      </c>
      <c r="D14" s="13">
        <v>138.97</v>
      </c>
      <c r="E14" s="13">
        <v>225.15</v>
      </c>
      <c r="F14" s="55">
        <f t="shared" si="3"/>
        <v>140.561145</v>
      </c>
      <c r="G14" s="55">
        <f t="shared" si="4"/>
        <v>84.588855</v>
      </c>
      <c r="H14" s="186">
        <v>24.68</v>
      </c>
      <c r="I14" s="159">
        <f t="shared" si="0"/>
        <v>249.83</v>
      </c>
      <c r="J14" s="13">
        <v>0</v>
      </c>
      <c r="K14" s="13">
        <v>13.36</v>
      </c>
      <c r="L14" s="150">
        <f t="shared" si="6"/>
        <v>1373.76</v>
      </c>
      <c r="M14" s="13">
        <v>63.34</v>
      </c>
      <c r="N14" s="153">
        <f>34.7*2.25</f>
        <v>78.075</v>
      </c>
      <c r="O14" s="13">
        <v>644.03</v>
      </c>
      <c r="P14" s="148">
        <f t="shared" si="5"/>
        <v>785.4449999999999</v>
      </c>
      <c r="Q14" s="178">
        <f>L14+P14</f>
        <v>2159.205</v>
      </c>
      <c r="R14" s="36">
        <v>2413.2</v>
      </c>
      <c r="S14" s="37">
        <v>418519</v>
      </c>
      <c r="T14" s="53"/>
    </row>
    <row r="15" spans="1:20" ht="15.75" thickBot="1">
      <c r="A15" s="72"/>
      <c r="B15" s="46"/>
      <c r="C15" s="115">
        <f>SUM(C12:C14)</f>
        <v>2914.8</v>
      </c>
      <c r="D15" s="46">
        <f>SUM(D12:D14)</f>
        <v>473.57000000000005</v>
      </c>
      <c r="E15" s="64">
        <f>SUM(E12:E14)</f>
        <v>664.46</v>
      </c>
      <c r="F15" s="146">
        <f t="shared" si="3"/>
        <v>414.82237800000007</v>
      </c>
      <c r="G15" s="163">
        <f t="shared" si="4"/>
        <v>249.637622</v>
      </c>
      <c r="H15" s="162">
        <f>SUM(H12:H14)</f>
        <v>110.46000000000001</v>
      </c>
      <c r="I15" s="115">
        <f t="shared" si="0"/>
        <v>774.9200000000001</v>
      </c>
      <c r="J15" s="46">
        <f>SUM(J12:J14)</f>
        <v>520.52</v>
      </c>
      <c r="K15" s="64">
        <f>SUM(K12:K14)</f>
        <v>50.35</v>
      </c>
      <c r="L15" s="143">
        <f t="shared" si="6"/>
        <v>4734.16</v>
      </c>
      <c r="M15" s="99">
        <f>SUM(M12:M14)</f>
        <v>173.65</v>
      </c>
      <c r="N15" s="115">
        <f>SUM(N12:N14)</f>
        <v>234.22500000000002</v>
      </c>
      <c r="O15" s="64">
        <f>SUM(O12:O14)</f>
        <v>1932.09</v>
      </c>
      <c r="P15" s="143">
        <f t="shared" si="5"/>
        <v>2339.965</v>
      </c>
      <c r="Q15" s="187">
        <f>SUM(Q12:Q14)</f>
        <v>7074.125</v>
      </c>
      <c r="R15" s="161"/>
      <c r="S15" s="107"/>
      <c r="T15" s="99"/>
    </row>
    <row r="16" spans="1:20" ht="15">
      <c r="A16" s="36" t="s">
        <v>65</v>
      </c>
      <c r="B16" s="23">
        <v>4</v>
      </c>
      <c r="C16" s="153">
        <v>1285.2</v>
      </c>
      <c r="D16" s="153">
        <v>71.98</v>
      </c>
      <c r="E16" s="84">
        <v>194.95</v>
      </c>
      <c r="F16" s="45">
        <f t="shared" si="3"/>
        <v>121.707285</v>
      </c>
      <c r="G16" s="45">
        <f t="shared" si="4"/>
        <v>73.24271499999999</v>
      </c>
      <c r="H16" s="160">
        <v>72.66</v>
      </c>
      <c r="I16" s="159">
        <f t="shared" si="0"/>
        <v>267.61</v>
      </c>
      <c r="J16" s="84">
        <v>260.26</v>
      </c>
      <c r="K16" s="84">
        <v>35.94</v>
      </c>
      <c r="L16" s="156">
        <f t="shared" si="6"/>
        <v>1920.99</v>
      </c>
      <c r="M16" s="84">
        <v>54.68</v>
      </c>
      <c r="N16" s="225">
        <v>103.28</v>
      </c>
      <c r="O16" s="84">
        <v>851.9</v>
      </c>
      <c r="P16" s="156">
        <f t="shared" si="5"/>
        <v>1009.86</v>
      </c>
      <c r="Q16" s="185">
        <f aca="true" t="shared" si="7" ref="Q16:Q26">L16+P16</f>
        <v>2930.85</v>
      </c>
      <c r="R16" s="36">
        <v>4643.53</v>
      </c>
      <c r="S16" s="13" t="s">
        <v>71</v>
      </c>
      <c r="T16" s="23">
        <v>4</v>
      </c>
    </row>
    <row r="17" spans="1:20" ht="15">
      <c r="A17" s="36" t="s">
        <v>64</v>
      </c>
      <c r="B17" s="25"/>
      <c r="C17" s="44">
        <v>1285.2</v>
      </c>
      <c r="D17" s="36">
        <v>81.14</v>
      </c>
      <c r="E17" s="36">
        <v>153.22</v>
      </c>
      <c r="F17" s="41">
        <f t="shared" si="3"/>
        <v>95.655246</v>
      </c>
      <c r="G17" s="41">
        <f t="shared" si="4"/>
        <v>57.56475399999999</v>
      </c>
      <c r="H17" s="158">
        <v>40.81</v>
      </c>
      <c r="I17" s="157">
        <f t="shared" si="0"/>
        <v>194.03</v>
      </c>
      <c r="J17" s="36">
        <v>260.26</v>
      </c>
      <c r="K17" s="36">
        <v>12.99</v>
      </c>
      <c r="L17" s="155">
        <f t="shared" si="6"/>
        <v>1833.62</v>
      </c>
      <c r="M17" s="36">
        <v>55.63</v>
      </c>
      <c r="N17" s="153">
        <f>45.9*2.25</f>
        <v>103.27499999999999</v>
      </c>
      <c r="O17" s="13">
        <v>851.9</v>
      </c>
      <c r="P17" s="155">
        <f t="shared" si="5"/>
        <v>1010.805</v>
      </c>
      <c r="Q17" s="178">
        <f t="shared" si="7"/>
        <v>2844.4249999999997</v>
      </c>
      <c r="R17" s="36">
        <v>2930.85</v>
      </c>
      <c r="S17" s="36">
        <v>659358</v>
      </c>
      <c r="T17" s="25"/>
    </row>
    <row r="18" spans="1:20" ht="15.75" thickBot="1">
      <c r="A18" s="37" t="s">
        <v>63</v>
      </c>
      <c r="B18" s="53"/>
      <c r="C18" s="44">
        <v>1285.2</v>
      </c>
      <c r="D18" s="13">
        <v>91.64</v>
      </c>
      <c r="E18" s="13">
        <v>171.91</v>
      </c>
      <c r="F18" s="55">
        <f t="shared" si="3"/>
        <v>107.323413</v>
      </c>
      <c r="G18" s="55">
        <f t="shared" si="4"/>
        <v>64.586587</v>
      </c>
      <c r="H18" s="186">
        <v>32.65</v>
      </c>
      <c r="I18" s="159">
        <f t="shared" si="0"/>
        <v>204.56</v>
      </c>
      <c r="J18" s="13">
        <v>0</v>
      </c>
      <c r="K18" s="13">
        <v>17.69</v>
      </c>
      <c r="L18" s="155">
        <f>C18+D18+E18+H18+K18</f>
        <v>1599.0900000000004</v>
      </c>
      <c r="M18" s="13">
        <v>63.34</v>
      </c>
      <c r="N18" s="149">
        <v>103.28</v>
      </c>
      <c r="O18" s="13">
        <v>851.9</v>
      </c>
      <c r="P18" s="148">
        <f t="shared" si="5"/>
        <v>1018.52</v>
      </c>
      <c r="Q18" s="178">
        <f t="shared" si="7"/>
        <v>2617.6100000000006</v>
      </c>
      <c r="R18" s="36">
        <v>2844.42</v>
      </c>
      <c r="S18" s="37">
        <v>888201</v>
      </c>
      <c r="T18" s="53"/>
    </row>
    <row r="19" spans="1:20" ht="15.75" thickBot="1">
      <c r="A19" s="52"/>
      <c r="B19" s="46"/>
      <c r="C19" s="115">
        <f>SUM(C16:C18)</f>
        <v>3855.6000000000004</v>
      </c>
      <c r="D19" s="115">
        <f>SUM(D16:D18)</f>
        <v>244.76</v>
      </c>
      <c r="E19" s="64">
        <f>SUM(E16:E18)</f>
        <v>520.0799999999999</v>
      </c>
      <c r="F19" s="146">
        <f t="shared" si="3"/>
        <v>324.68594399999995</v>
      </c>
      <c r="G19" s="163">
        <f t="shared" si="4"/>
        <v>195.39405599999995</v>
      </c>
      <c r="H19" s="162">
        <f>SUM(H16:H18)</f>
        <v>146.12</v>
      </c>
      <c r="I19" s="115">
        <f t="shared" si="0"/>
        <v>666.1999999999999</v>
      </c>
      <c r="J19" s="46">
        <f>SUM(J16:J18)</f>
        <v>520.52</v>
      </c>
      <c r="K19" s="46">
        <f>SUM(K16:K18)</f>
        <v>66.62</v>
      </c>
      <c r="L19" s="165">
        <f aca="true" t="shared" si="8" ref="L19:L34">K19+J19+I19+D19+C19</f>
        <v>5353.700000000001</v>
      </c>
      <c r="M19" s="64">
        <f>SUM(M16:M18)</f>
        <v>173.65</v>
      </c>
      <c r="N19" s="141">
        <f>SUM(N16:N18)</f>
        <v>309.83500000000004</v>
      </c>
      <c r="O19" s="211">
        <f>SUM(O16:O18)</f>
        <v>2555.7</v>
      </c>
      <c r="P19" s="143">
        <f t="shared" si="5"/>
        <v>3039.185</v>
      </c>
      <c r="Q19" s="187">
        <f t="shared" si="7"/>
        <v>8392.885</v>
      </c>
      <c r="R19" s="161"/>
      <c r="S19" s="107"/>
      <c r="T19" s="99"/>
    </row>
    <row r="20" spans="1:20" ht="15">
      <c r="A20" s="36" t="s">
        <v>65</v>
      </c>
      <c r="B20" s="23">
        <v>5</v>
      </c>
      <c r="C20" s="153">
        <v>868</v>
      </c>
      <c r="D20" s="84">
        <v>189.08</v>
      </c>
      <c r="E20" s="84">
        <v>321.69</v>
      </c>
      <c r="F20" s="45">
        <f t="shared" si="3"/>
        <v>200.83106700000002</v>
      </c>
      <c r="G20" s="45">
        <f t="shared" si="4"/>
        <v>120.858933</v>
      </c>
      <c r="H20" s="160">
        <v>49.07</v>
      </c>
      <c r="I20" s="159">
        <f t="shared" si="0"/>
        <v>370.76</v>
      </c>
      <c r="J20" s="84">
        <v>0</v>
      </c>
      <c r="K20" s="84">
        <v>24.27</v>
      </c>
      <c r="L20" s="156">
        <f t="shared" si="8"/>
        <v>1452.1100000000001</v>
      </c>
      <c r="M20" s="84">
        <v>54.68</v>
      </c>
      <c r="N20" s="153">
        <v>69.75</v>
      </c>
      <c r="O20" s="84">
        <v>575.36</v>
      </c>
      <c r="P20" s="156">
        <f t="shared" si="5"/>
        <v>699.79</v>
      </c>
      <c r="Q20" s="185">
        <f t="shared" si="7"/>
        <v>2151.9</v>
      </c>
      <c r="R20" s="36">
        <v>0</v>
      </c>
      <c r="S20" s="13"/>
      <c r="T20" s="23">
        <v>5</v>
      </c>
    </row>
    <row r="21" spans="1:20" ht="15">
      <c r="A21" s="36" t="s">
        <v>64</v>
      </c>
      <c r="B21" s="25"/>
      <c r="C21" s="42">
        <v>868</v>
      </c>
      <c r="D21" s="36">
        <v>189.09</v>
      </c>
      <c r="E21" s="36">
        <v>321.69</v>
      </c>
      <c r="F21" s="41">
        <f t="shared" si="3"/>
        <v>200.83106700000002</v>
      </c>
      <c r="G21" s="41">
        <f t="shared" si="4"/>
        <v>120.858933</v>
      </c>
      <c r="H21" s="158">
        <v>27.56</v>
      </c>
      <c r="I21" s="157">
        <f t="shared" si="0"/>
        <v>349.25</v>
      </c>
      <c r="J21" s="36">
        <v>0</v>
      </c>
      <c r="K21" s="36">
        <v>8.77</v>
      </c>
      <c r="L21" s="155">
        <f t="shared" si="8"/>
        <v>1415.1100000000001</v>
      </c>
      <c r="M21" s="36">
        <v>55.63</v>
      </c>
      <c r="N21" s="153">
        <v>69.75</v>
      </c>
      <c r="O21" s="13">
        <v>575.36</v>
      </c>
      <c r="P21" s="155">
        <f t="shared" si="5"/>
        <v>700.74</v>
      </c>
      <c r="Q21" s="178">
        <f t="shared" si="7"/>
        <v>2115.8500000000004</v>
      </c>
      <c r="R21" s="36">
        <v>3297</v>
      </c>
      <c r="S21" s="36">
        <v>597821</v>
      </c>
      <c r="T21" s="25"/>
    </row>
    <row r="22" spans="1:20" ht="15.75" thickBot="1">
      <c r="A22" s="37" t="s">
        <v>63</v>
      </c>
      <c r="B22" s="53"/>
      <c r="C22" s="44">
        <v>868</v>
      </c>
      <c r="D22" s="13">
        <v>189.08</v>
      </c>
      <c r="E22" s="13">
        <v>321.69</v>
      </c>
      <c r="F22" s="55">
        <f t="shared" si="3"/>
        <v>200.83106700000002</v>
      </c>
      <c r="G22" s="55">
        <f t="shared" si="4"/>
        <v>120.858933</v>
      </c>
      <c r="H22" s="186">
        <v>22.05</v>
      </c>
      <c r="I22" s="159">
        <f t="shared" si="0"/>
        <v>343.74</v>
      </c>
      <c r="J22" s="13">
        <v>0</v>
      </c>
      <c r="K22" s="13">
        <v>11.98</v>
      </c>
      <c r="L22" s="156">
        <f t="shared" si="8"/>
        <v>1412.8000000000002</v>
      </c>
      <c r="M22" s="13">
        <v>63.34</v>
      </c>
      <c r="N22" s="149">
        <v>69.75</v>
      </c>
      <c r="O22" s="13">
        <v>575.36</v>
      </c>
      <c r="P22" s="148">
        <f t="shared" si="5"/>
        <v>708.45</v>
      </c>
      <c r="Q22" s="178">
        <f t="shared" si="7"/>
        <v>2121.25</v>
      </c>
      <c r="R22" s="36">
        <v>0</v>
      </c>
      <c r="S22" s="37"/>
      <c r="T22" s="53"/>
    </row>
    <row r="23" spans="1:20" ht="15.75" thickBot="1">
      <c r="A23" s="52"/>
      <c r="B23" s="46"/>
      <c r="C23" s="115">
        <f>SUM(C20:C22)</f>
        <v>2604</v>
      </c>
      <c r="D23" s="46">
        <f>SUM(D20:D22)</f>
        <v>567.25</v>
      </c>
      <c r="E23" s="64">
        <f>SUM(E20:E22)</f>
        <v>965.0699999999999</v>
      </c>
      <c r="F23" s="146">
        <f t="shared" si="3"/>
        <v>602.493201</v>
      </c>
      <c r="G23" s="163">
        <f t="shared" si="4"/>
        <v>362.57679899999994</v>
      </c>
      <c r="H23" s="162">
        <f>SUM(H20:H22)</f>
        <v>98.67999999999999</v>
      </c>
      <c r="I23" s="115">
        <f t="shared" si="0"/>
        <v>1063.75</v>
      </c>
      <c r="J23" s="46">
        <f>SUM(J20:J22)</f>
        <v>0</v>
      </c>
      <c r="K23" s="46">
        <f>SUM(K20:K22)</f>
        <v>45.019999999999996</v>
      </c>
      <c r="L23" s="165">
        <f t="shared" si="8"/>
        <v>4280.02</v>
      </c>
      <c r="M23" s="64">
        <f>SUM(M20:M22)</f>
        <v>173.65</v>
      </c>
      <c r="N23" s="141">
        <f>SUM(N20:N22)</f>
        <v>209.25</v>
      </c>
      <c r="O23" s="142">
        <f>SUM(O20:O22)</f>
        <v>1726.08</v>
      </c>
      <c r="P23" s="143">
        <f t="shared" si="5"/>
        <v>2108.98</v>
      </c>
      <c r="Q23" s="187">
        <f t="shared" si="7"/>
        <v>6389</v>
      </c>
      <c r="R23" s="161"/>
      <c r="S23" s="107"/>
      <c r="T23" s="99"/>
    </row>
    <row r="24" spans="1:21" ht="15">
      <c r="A24" s="36" t="s">
        <v>65</v>
      </c>
      <c r="B24" s="23">
        <v>6</v>
      </c>
      <c r="C24" s="153">
        <v>873.6</v>
      </c>
      <c r="D24" s="84">
        <v>99.88</v>
      </c>
      <c r="E24" s="84">
        <v>205.94</v>
      </c>
      <c r="F24" s="45">
        <f t="shared" si="3"/>
        <v>128.568342</v>
      </c>
      <c r="G24" s="45">
        <f t="shared" si="4"/>
        <v>77.371658</v>
      </c>
      <c r="H24" s="160">
        <v>49.39</v>
      </c>
      <c r="I24" s="159">
        <f t="shared" si="0"/>
        <v>255.32999999999998</v>
      </c>
      <c r="J24" s="84">
        <v>520.52</v>
      </c>
      <c r="K24" s="84">
        <v>24.43</v>
      </c>
      <c r="L24" s="156">
        <f t="shared" si="8"/>
        <v>1773.76</v>
      </c>
      <c r="M24" s="84">
        <v>109.36</v>
      </c>
      <c r="N24" s="153">
        <v>70.2</v>
      </c>
      <c r="O24" s="84">
        <v>579.07</v>
      </c>
      <c r="P24" s="156">
        <f t="shared" si="5"/>
        <v>758.6300000000001</v>
      </c>
      <c r="Q24" s="185">
        <f t="shared" si="7"/>
        <v>2532.3900000000003</v>
      </c>
      <c r="R24" s="36">
        <v>0</v>
      </c>
      <c r="S24" s="13"/>
      <c r="T24" s="23">
        <v>6</v>
      </c>
      <c r="U24" s="2"/>
    </row>
    <row r="25" spans="1:20" ht="15">
      <c r="A25" s="36" t="s">
        <v>64</v>
      </c>
      <c r="B25" s="25"/>
      <c r="C25" s="44">
        <v>873.6</v>
      </c>
      <c r="D25" s="36">
        <v>74.12</v>
      </c>
      <c r="E25" s="36">
        <v>158.04</v>
      </c>
      <c r="F25" s="41">
        <f t="shared" si="3"/>
        <v>98.664372</v>
      </c>
      <c r="G25" s="41">
        <f t="shared" si="4"/>
        <v>59.37562799999999</v>
      </c>
      <c r="H25" s="158">
        <v>27.74</v>
      </c>
      <c r="I25" s="157">
        <f t="shared" si="0"/>
        <v>185.78</v>
      </c>
      <c r="J25" s="36">
        <v>520.52</v>
      </c>
      <c r="K25" s="36">
        <v>8.83</v>
      </c>
      <c r="L25" s="155">
        <f t="shared" si="8"/>
        <v>1662.85</v>
      </c>
      <c r="M25" s="36">
        <v>111.26</v>
      </c>
      <c r="N25" s="153">
        <v>70.2</v>
      </c>
      <c r="O25" s="13">
        <v>579.07</v>
      </c>
      <c r="P25" s="155">
        <f t="shared" si="5"/>
        <v>760.5300000000001</v>
      </c>
      <c r="Q25" s="178">
        <f t="shared" si="7"/>
        <v>2423.38</v>
      </c>
      <c r="R25" s="36">
        <v>2100</v>
      </c>
      <c r="S25" s="36">
        <v>686391</v>
      </c>
      <c r="T25" s="25"/>
    </row>
    <row r="26" spans="1:20" ht="15.75" thickBot="1">
      <c r="A26" s="37" t="s">
        <v>63</v>
      </c>
      <c r="B26" s="53"/>
      <c r="C26" s="44">
        <v>873.6</v>
      </c>
      <c r="D26" s="13">
        <v>101.44</v>
      </c>
      <c r="E26" s="13">
        <v>174.48</v>
      </c>
      <c r="F26" s="55">
        <f t="shared" si="3"/>
        <v>108.927864</v>
      </c>
      <c r="G26" s="55">
        <f t="shared" si="4"/>
        <v>65.55213599999999</v>
      </c>
      <c r="H26" s="186">
        <v>22.19</v>
      </c>
      <c r="I26" s="159">
        <f t="shared" si="0"/>
        <v>196.67</v>
      </c>
      <c r="J26" s="13">
        <v>0</v>
      </c>
      <c r="K26" s="13">
        <v>17.16</v>
      </c>
      <c r="L26" s="156">
        <f t="shared" si="8"/>
        <v>1188.87</v>
      </c>
      <c r="M26" s="13">
        <v>126.68</v>
      </c>
      <c r="N26" s="153">
        <v>70.2</v>
      </c>
      <c r="O26" s="13">
        <v>579.07</v>
      </c>
      <c r="P26" s="148">
        <f t="shared" si="5"/>
        <v>775.95</v>
      </c>
      <c r="Q26" s="178">
        <f t="shared" si="7"/>
        <v>1964.82</v>
      </c>
      <c r="R26" s="36">
        <v>4700</v>
      </c>
      <c r="S26" s="37" t="s">
        <v>70</v>
      </c>
      <c r="T26" s="53"/>
    </row>
    <row r="27" spans="1:20" ht="15.75" thickBot="1">
      <c r="A27" s="52"/>
      <c r="B27" s="46"/>
      <c r="C27" s="115">
        <f>SUM(C24:C26)</f>
        <v>2620.8</v>
      </c>
      <c r="D27" s="46">
        <f>SUM(D24:D26)</f>
        <v>275.44</v>
      </c>
      <c r="E27" s="64">
        <f>SUM(E24:E26)</f>
        <v>538.46</v>
      </c>
      <c r="F27" s="146">
        <f t="shared" si="3"/>
        <v>336.16057800000004</v>
      </c>
      <c r="G27" s="163">
        <f t="shared" si="4"/>
        <v>202.299422</v>
      </c>
      <c r="H27" s="162">
        <f>SUM(H24:H26)</f>
        <v>99.32</v>
      </c>
      <c r="I27" s="115">
        <f t="shared" si="0"/>
        <v>637.78</v>
      </c>
      <c r="J27" s="46">
        <f>SUM(J24:J26)</f>
        <v>1041.04</v>
      </c>
      <c r="K27" s="46">
        <f>SUM(K24:K26)</f>
        <v>50.42</v>
      </c>
      <c r="L27" s="165">
        <f t="shared" si="8"/>
        <v>4625.4800000000005</v>
      </c>
      <c r="M27" s="46">
        <f>SUM(M24:M26)</f>
        <v>347.3</v>
      </c>
      <c r="N27" s="115">
        <f>SUM(N24:N26)</f>
        <v>210.60000000000002</v>
      </c>
      <c r="O27" s="64">
        <f>SUM(O24:O26)</f>
        <v>1737.21</v>
      </c>
      <c r="P27" s="143">
        <f t="shared" si="5"/>
        <v>2295.11</v>
      </c>
      <c r="Q27" s="187">
        <f>SUM(Q24:Q26)</f>
        <v>6920.59</v>
      </c>
      <c r="R27" s="161"/>
      <c r="S27" s="107"/>
      <c r="T27" s="99"/>
    </row>
    <row r="28" spans="1:20" ht="15">
      <c r="A28" s="36" t="s">
        <v>65</v>
      </c>
      <c r="B28" s="23">
        <v>7</v>
      </c>
      <c r="C28" s="153">
        <v>968.8</v>
      </c>
      <c r="D28" s="84">
        <v>216.63</v>
      </c>
      <c r="E28" s="84">
        <v>405.04</v>
      </c>
      <c r="F28" s="45">
        <f t="shared" si="3"/>
        <v>252.86647200000002</v>
      </c>
      <c r="G28" s="45">
        <f t="shared" si="4"/>
        <v>152.173528</v>
      </c>
      <c r="H28" s="160">
        <v>54.77</v>
      </c>
      <c r="I28" s="159">
        <f t="shared" si="0"/>
        <v>459.81</v>
      </c>
      <c r="J28" s="84">
        <v>260.26</v>
      </c>
      <c r="K28" s="84">
        <v>27.09</v>
      </c>
      <c r="L28" s="156">
        <f t="shared" si="8"/>
        <v>1932.59</v>
      </c>
      <c r="M28" s="84">
        <v>54.68</v>
      </c>
      <c r="N28" s="153">
        <v>77.85</v>
      </c>
      <c r="O28" s="84">
        <v>642.18</v>
      </c>
      <c r="P28" s="156">
        <f t="shared" si="5"/>
        <v>774.7099999999999</v>
      </c>
      <c r="Q28" s="185">
        <f>L28+P28</f>
        <v>2707.2999999999997</v>
      </c>
      <c r="R28" s="36">
        <v>3000</v>
      </c>
      <c r="S28" s="13">
        <v>687012</v>
      </c>
      <c r="T28" s="23">
        <v>7</v>
      </c>
    </row>
    <row r="29" spans="1:20" ht="15">
      <c r="A29" s="36" t="s">
        <v>64</v>
      </c>
      <c r="B29" s="25"/>
      <c r="C29" s="44">
        <v>968.8</v>
      </c>
      <c r="D29" s="36">
        <v>288.2</v>
      </c>
      <c r="E29" s="36">
        <v>633.07</v>
      </c>
      <c r="F29" s="41">
        <f t="shared" si="3"/>
        <v>395.22560100000004</v>
      </c>
      <c r="G29" s="41">
        <f t="shared" si="4"/>
        <v>237.844399</v>
      </c>
      <c r="H29" s="158">
        <v>30.76</v>
      </c>
      <c r="I29" s="157">
        <f t="shared" si="0"/>
        <v>663.83</v>
      </c>
      <c r="J29" s="36">
        <v>260.26</v>
      </c>
      <c r="K29" s="36">
        <v>9.79</v>
      </c>
      <c r="L29" s="155">
        <f t="shared" si="8"/>
        <v>2190.88</v>
      </c>
      <c r="M29" s="36">
        <v>55.63</v>
      </c>
      <c r="N29" s="153">
        <v>77.85</v>
      </c>
      <c r="O29" s="13">
        <v>642.18</v>
      </c>
      <c r="P29" s="155">
        <f t="shared" si="5"/>
        <v>775.66</v>
      </c>
      <c r="Q29" s="178">
        <f>L29+P29</f>
        <v>2966.54</v>
      </c>
      <c r="R29" s="36">
        <v>2740</v>
      </c>
      <c r="S29" s="36">
        <v>99437</v>
      </c>
      <c r="T29" s="25"/>
    </row>
    <row r="30" spans="1:20" ht="15.75" thickBot="1">
      <c r="A30" s="37" t="s">
        <v>63</v>
      </c>
      <c r="B30" s="53"/>
      <c r="C30" s="44">
        <v>968.8</v>
      </c>
      <c r="D30" s="13">
        <v>311.75</v>
      </c>
      <c r="E30" s="13">
        <v>494.63</v>
      </c>
      <c r="F30" s="55">
        <f t="shared" si="3"/>
        <v>308.797509</v>
      </c>
      <c r="G30" s="55">
        <f t="shared" si="4"/>
        <v>185.83249099999998</v>
      </c>
      <c r="H30" s="186">
        <v>24.61</v>
      </c>
      <c r="I30" s="159">
        <f t="shared" si="0"/>
        <v>519.24</v>
      </c>
      <c r="J30" s="13">
        <v>0</v>
      </c>
      <c r="K30" s="13">
        <v>19.03</v>
      </c>
      <c r="L30" s="156">
        <f t="shared" si="8"/>
        <v>1818.82</v>
      </c>
      <c r="M30" s="13">
        <v>63.34</v>
      </c>
      <c r="N30" s="153">
        <v>77.85</v>
      </c>
      <c r="O30" s="13">
        <v>642.18</v>
      </c>
      <c r="P30" s="148">
        <f t="shared" si="5"/>
        <v>783.3699999999999</v>
      </c>
      <c r="Q30" s="178">
        <f>L30+P30</f>
        <v>2602.1899999999996</v>
      </c>
      <c r="R30" s="36">
        <v>3000</v>
      </c>
      <c r="S30" s="37">
        <v>415028</v>
      </c>
      <c r="T30" s="53"/>
    </row>
    <row r="31" spans="1:20" ht="15.75" thickBot="1">
      <c r="A31" s="52"/>
      <c r="B31" s="46"/>
      <c r="C31" s="115">
        <f>SUM(C28:C30)</f>
        <v>2906.3999999999996</v>
      </c>
      <c r="D31" s="46">
        <f>SUM(D28:D30)</f>
        <v>816.5799999999999</v>
      </c>
      <c r="E31" s="64">
        <f>SUM(E28:E30)</f>
        <v>1532.7400000000002</v>
      </c>
      <c r="F31" s="146">
        <f t="shared" si="3"/>
        <v>956.8895820000001</v>
      </c>
      <c r="G31" s="163">
        <f t="shared" si="4"/>
        <v>575.8504180000001</v>
      </c>
      <c r="H31" s="162">
        <f>SUM(H28:H30)</f>
        <v>110.14</v>
      </c>
      <c r="I31" s="115">
        <f t="shared" si="0"/>
        <v>1642.8800000000003</v>
      </c>
      <c r="J31" s="46">
        <f>SUM(J28:J30)</f>
        <v>520.52</v>
      </c>
      <c r="K31" s="46">
        <f>SUM(K28:K30)</f>
        <v>55.91</v>
      </c>
      <c r="L31" s="165">
        <f t="shared" si="8"/>
        <v>5942.29</v>
      </c>
      <c r="M31" s="46">
        <f>SUM(M28:M30)</f>
        <v>173.65</v>
      </c>
      <c r="N31" s="115">
        <f>SUM(N28:N30)</f>
        <v>233.54999999999998</v>
      </c>
      <c r="O31" s="64">
        <f>SUM(O28:O30)</f>
        <v>1926.54</v>
      </c>
      <c r="P31" s="143">
        <f t="shared" si="5"/>
        <v>2333.74</v>
      </c>
      <c r="Q31" s="187">
        <f>SUM(Q28:Q30)</f>
        <v>8276.029999999999</v>
      </c>
      <c r="R31" s="161"/>
      <c r="S31" s="107"/>
      <c r="T31" s="99"/>
    </row>
    <row r="32" spans="1:20" ht="15">
      <c r="A32" s="36" t="s">
        <v>65</v>
      </c>
      <c r="B32" s="23">
        <v>8</v>
      </c>
      <c r="C32" s="153">
        <v>1285.2</v>
      </c>
      <c r="D32" s="84">
        <v>189.08</v>
      </c>
      <c r="E32" s="84">
        <v>321.69</v>
      </c>
      <c r="F32" s="45">
        <f t="shared" si="3"/>
        <v>200.83106700000002</v>
      </c>
      <c r="G32" s="45">
        <f t="shared" si="4"/>
        <v>120.858933</v>
      </c>
      <c r="H32" s="160">
        <v>72.66</v>
      </c>
      <c r="I32" s="159">
        <f t="shared" si="0"/>
        <v>394.35</v>
      </c>
      <c r="J32" s="84">
        <v>260.26</v>
      </c>
      <c r="K32" s="84">
        <v>35.94</v>
      </c>
      <c r="L32" s="156">
        <f t="shared" si="8"/>
        <v>2164.83</v>
      </c>
      <c r="M32" s="84">
        <v>54.68</v>
      </c>
      <c r="N32" s="153">
        <v>103.28</v>
      </c>
      <c r="O32" s="84">
        <v>851.9</v>
      </c>
      <c r="P32" s="156">
        <f t="shared" si="5"/>
        <v>1009.86</v>
      </c>
      <c r="Q32" s="185">
        <f aca="true" t="shared" si="9" ref="Q32:Q42">L32+P32</f>
        <v>3174.69</v>
      </c>
      <c r="R32" s="36">
        <v>2000</v>
      </c>
      <c r="S32" s="13">
        <v>780218</v>
      </c>
      <c r="T32" s="23">
        <v>8</v>
      </c>
    </row>
    <row r="33" spans="1:20" ht="15">
      <c r="A33" s="36" t="s">
        <v>64</v>
      </c>
      <c r="B33" s="25"/>
      <c r="C33" s="44">
        <v>1285.2</v>
      </c>
      <c r="D33" s="36">
        <v>189.09</v>
      </c>
      <c r="E33" s="36">
        <v>321.69</v>
      </c>
      <c r="F33" s="41">
        <f t="shared" si="3"/>
        <v>200.83106700000002</v>
      </c>
      <c r="G33" s="41">
        <f t="shared" si="4"/>
        <v>120.858933</v>
      </c>
      <c r="H33" s="158">
        <v>40.81</v>
      </c>
      <c r="I33" s="157">
        <f t="shared" si="0"/>
        <v>362.5</v>
      </c>
      <c r="J33" s="36">
        <v>260.26</v>
      </c>
      <c r="K33" s="36">
        <v>12.99</v>
      </c>
      <c r="L33" s="155">
        <f t="shared" si="8"/>
        <v>2110.04</v>
      </c>
      <c r="M33" s="36">
        <v>55.63</v>
      </c>
      <c r="N33" s="153">
        <v>103.28</v>
      </c>
      <c r="O33" s="13">
        <v>851.9</v>
      </c>
      <c r="P33" s="155">
        <f t="shared" si="5"/>
        <v>1010.81</v>
      </c>
      <c r="Q33" s="178">
        <f t="shared" si="9"/>
        <v>3120.85</v>
      </c>
      <c r="R33" s="36">
        <v>0</v>
      </c>
      <c r="S33" s="36"/>
      <c r="T33" s="25"/>
    </row>
    <row r="34" spans="1:20" ht="15.75" thickBot="1">
      <c r="A34" s="37" t="s">
        <v>63</v>
      </c>
      <c r="B34" s="53"/>
      <c r="C34" s="44">
        <v>1285.2</v>
      </c>
      <c r="D34" s="13">
        <v>189.08</v>
      </c>
      <c r="E34" s="13">
        <v>321.69</v>
      </c>
      <c r="F34" s="55">
        <f t="shared" si="3"/>
        <v>200.83106700000002</v>
      </c>
      <c r="G34" s="55">
        <f t="shared" si="4"/>
        <v>120.858933</v>
      </c>
      <c r="H34" s="186">
        <v>32.65</v>
      </c>
      <c r="I34" s="159">
        <f t="shared" si="0"/>
        <v>354.34</v>
      </c>
      <c r="J34" s="13">
        <v>0</v>
      </c>
      <c r="K34" s="13">
        <v>17.69</v>
      </c>
      <c r="L34" s="156">
        <f t="shared" si="8"/>
        <v>1846.31</v>
      </c>
      <c r="M34" s="13">
        <v>0</v>
      </c>
      <c r="N34" s="153">
        <v>103.28</v>
      </c>
      <c r="O34" s="13">
        <v>851.9</v>
      </c>
      <c r="P34" s="148">
        <f t="shared" si="5"/>
        <v>955.18</v>
      </c>
      <c r="Q34" s="178">
        <f t="shared" si="9"/>
        <v>2801.49</v>
      </c>
      <c r="R34" s="36">
        <v>18280</v>
      </c>
      <c r="S34" s="37">
        <v>575420</v>
      </c>
      <c r="T34" s="53"/>
    </row>
    <row r="35" spans="1:20" ht="15.75" thickBot="1">
      <c r="A35" s="52"/>
      <c r="B35" s="46"/>
      <c r="C35" s="115">
        <f>SUM(C32:C34)</f>
        <v>3855.6000000000004</v>
      </c>
      <c r="D35" s="46">
        <f>SUM(D32:D34)</f>
        <v>567.25</v>
      </c>
      <c r="E35" s="64">
        <f>SUM(E32:E34)</f>
        <v>965.0699999999999</v>
      </c>
      <c r="F35" s="146">
        <f t="shared" si="3"/>
        <v>602.493201</v>
      </c>
      <c r="G35" s="163">
        <f t="shared" si="4"/>
        <v>362.57679899999994</v>
      </c>
      <c r="H35" s="162">
        <f>SUM(H32:H34)</f>
        <v>146.12</v>
      </c>
      <c r="I35" s="115">
        <f t="shared" si="0"/>
        <v>1111.19</v>
      </c>
      <c r="J35" s="46">
        <f>SUM(J32:J34)</f>
        <v>520.52</v>
      </c>
      <c r="K35" s="46">
        <f>SUM(K32:K34)</f>
        <v>66.62</v>
      </c>
      <c r="L35" s="165">
        <f>C35+D35+I35+J35+K35</f>
        <v>6121.180000000001</v>
      </c>
      <c r="M35" s="46">
        <f>SUM(M32:M34)</f>
        <v>110.31</v>
      </c>
      <c r="N35" s="115">
        <f>SUM(N32:N34)</f>
        <v>309.84000000000003</v>
      </c>
      <c r="O35" s="64">
        <f>SUM(O32:O34)</f>
        <v>2555.7</v>
      </c>
      <c r="P35" s="143">
        <f t="shared" si="5"/>
        <v>2975.85</v>
      </c>
      <c r="Q35" s="187">
        <f t="shared" si="9"/>
        <v>9097.03</v>
      </c>
      <c r="R35" s="161"/>
      <c r="S35" s="107"/>
      <c r="T35" s="99"/>
    </row>
    <row r="36" spans="1:20" ht="15">
      <c r="A36" s="36" t="s">
        <v>65</v>
      </c>
      <c r="B36" s="23">
        <v>9</v>
      </c>
      <c r="C36" s="153">
        <v>870.8</v>
      </c>
      <c r="D36" s="84">
        <v>53.01</v>
      </c>
      <c r="E36" s="84">
        <v>48.93</v>
      </c>
      <c r="F36" s="45">
        <f t="shared" si="3"/>
        <v>30.546999</v>
      </c>
      <c r="G36" s="45">
        <f t="shared" si="4"/>
        <v>18.383001</v>
      </c>
      <c r="H36" s="160">
        <v>49.23</v>
      </c>
      <c r="I36" s="159">
        <f t="shared" si="0"/>
        <v>98.16</v>
      </c>
      <c r="J36" s="179">
        <v>0</v>
      </c>
      <c r="K36" s="84">
        <v>24.35</v>
      </c>
      <c r="L36" s="156">
        <f aca="true" t="shared" si="10" ref="L36:L43">K36+J36+I36+D36+C36</f>
        <v>1046.32</v>
      </c>
      <c r="M36" s="84">
        <v>54.68</v>
      </c>
      <c r="N36" s="153">
        <v>69.98</v>
      </c>
      <c r="O36" s="84">
        <v>577.22</v>
      </c>
      <c r="P36" s="156">
        <f t="shared" si="5"/>
        <v>701.88</v>
      </c>
      <c r="Q36" s="185">
        <f t="shared" si="9"/>
        <v>1748.1999999999998</v>
      </c>
      <c r="R36" s="36">
        <v>2000</v>
      </c>
      <c r="S36" s="13">
        <v>669492</v>
      </c>
      <c r="T36" s="23">
        <v>9</v>
      </c>
    </row>
    <row r="37" spans="1:20" ht="15">
      <c r="A37" s="36" t="s">
        <v>64</v>
      </c>
      <c r="B37" s="25"/>
      <c r="C37" s="44">
        <v>870.8</v>
      </c>
      <c r="D37" s="36">
        <v>38.8</v>
      </c>
      <c r="E37" s="36">
        <v>44.5</v>
      </c>
      <c r="F37" s="41">
        <f t="shared" si="3"/>
        <v>27.78135</v>
      </c>
      <c r="G37" s="41">
        <f t="shared" si="4"/>
        <v>16.71865</v>
      </c>
      <c r="H37" s="158">
        <v>27.65</v>
      </c>
      <c r="I37" s="157">
        <f t="shared" si="0"/>
        <v>72.15</v>
      </c>
      <c r="J37" s="172">
        <v>0</v>
      </c>
      <c r="K37" s="36">
        <v>8.8</v>
      </c>
      <c r="L37" s="155">
        <f t="shared" si="10"/>
        <v>990.55</v>
      </c>
      <c r="M37" s="36">
        <v>55.63</v>
      </c>
      <c r="N37" s="153">
        <v>69.98</v>
      </c>
      <c r="O37" s="13">
        <v>577.22</v>
      </c>
      <c r="P37" s="155">
        <f t="shared" si="5"/>
        <v>702.83</v>
      </c>
      <c r="Q37" s="178">
        <f t="shared" si="9"/>
        <v>1693.38</v>
      </c>
      <c r="R37" s="36">
        <v>2000</v>
      </c>
      <c r="S37" s="36">
        <v>405077</v>
      </c>
      <c r="T37" s="25"/>
    </row>
    <row r="38" spans="1:20" ht="15.75" thickBot="1">
      <c r="A38" s="37" t="s">
        <v>63</v>
      </c>
      <c r="B38" s="53"/>
      <c r="C38" s="44">
        <v>870.8</v>
      </c>
      <c r="D38" s="13">
        <v>39.03</v>
      </c>
      <c r="E38" s="13">
        <v>39.64</v>
      </c>
      <c r="F38" s="55">
        <f t="shared" si="3"/>
        <v>24.747252000000003</v>
      </c>
      <c r="G38" s="55">
        <f t="shared" si="4"/>
        <v>14.892748</v>
      </c>
      <c r="H38" s="186">
        <v>22.12</v>
      </c>
      <c r="I38" s="159">
        <f t="shared" si="0"/>
        <v>61.760000000000005</v>
      </c>
      <c r="J38" s="195">
        <v>0</v>
      </c>
      <c r="K38" s="13">
        <v>11.98</v>
      </c>
      <c r="L38" s="156">
        <f t="shared" si="10"/>
        <v>983.5699999999999</v>
      </c>
      <c r="M38" s="13">
        <v>63.34</v>
      </c>
      <c r="N38" s="153">
        <v>69.98</v>
      </c>
      <c r="O38" s="13">
        <v>577.22</v>
      </c>
      <c r="P38" s="148">
        <f t="shared" si="5"/>
        <v>710.54</v>
      </c>
      <c r="Q38" s="178">
        <f t="shared" si="9"/>
        <v>1694.11</v>
      </c>
      <c r="R38" s="36">
        <v>0</v>
      </c>
      <c r="S38" s="37"/>
      <c r="T38" s="53"/>
    </row>
    <row r="39" spans="1:20" ht="15.75" thickBot="1">
      <c r="A39" s="52"/>
      <c r="B39" s="46"/>
      <c r="C39" s="115">
        <f>SUM(C36:C38)</f>
        <v>2612.3999999999996</v>
      </c>
      <c r="D39" s="46">
        <f>SUM(D36:D38)</f>
        <v>130.84</v>
      </c>
      <c r="E39" s="64">
        <f>SUM(E36:E38)</f>
        <v>133.07</v>
      </c>
      <c r="F39" s="146">
        <f t="shared" si="3"/>
        <v>83.075601</v>
      </c>
      <c r="G39" s="163">
        <f t="shared" si="4"/>
        <v>49.994398999999994</v>
      </c>
      <c r="H39" s="162">
        <f>SUM(H36:H38)</f>
        <v>99</v>
      </c>
      <c r="I39" s="115">
        <f t="shared" si="0"/>
        <v>232.07</v>
      </c>
      <c r="J39" s="46">
        <f>SUM(J36:J38)</f>
        <v>0</v>
      </c>
      <c r="K39" s="46">
        <f>SUM(K36:K38)</f>
        <v>45.13000000000001</v>
      </c>
      <c r="L39" s="165">
        <f t="shared" si="10"/>
        <v>3020.4399999999996</v>
      </c>
      <c r="M39" s="46">
        <f>SUM(M36:M38)</f>
        <v>173.65</v>
      </c>
      <c r="N39" s="115">
        <f>SUM(N36:N38)</f>
        <v>209.94</v>
      </c>
      <c r="O39" s="64">
        <f>SUM(O36:O38)</f>
        <v>1731.66</v>
      </c>
      <c r="P39" s="143">
        <f t="shared" si="5"/>
        <v>2115.25</v>
      </c>
      <c r="Q39" s="187">
        <f t="shared" si="9"/>
        <v>5135.69</v>
      </c>
      <c r="R39" s="161"/>
      <c r="S39" s="107"/>
      <c r="T39" s="99"/>
    </row>
    <row r="40" spans="1:20" ht="15">
      <c r="A40" s="36" t="s">
        <v>65</v>
      </c>
      <c r="B40" s="23">
        <v>10</v>
      </c>
      <c r="C40" s="153">
        <v>873.6</v>
      </c>
      <c r="D40" s="84">
        <v>80.79</v>
      </c>
      <c r="E40" s="84">
        <v>100.26</v>
      </c>
      <c r="F40" s="45">
        <f t="shared" si="3"/>
        <v>62.592318000000006</v>
      </c>
      <c r="G40" s="45">
        <f t="shared" si="4"/>
        <v>37.667682</v>
      </c>
      <c r="H40" s="160">
        <v>49.39</v>
      </c>
      <c r="I40" s="159">
        <f t="shared" si="0"/>
        <v>149.65</v>
      </c>
      <c r="J40" s="84">
        <v>520.52</v>
      </c>
      <c r="K40" s="84">
        <v>24.43</v>
      </c>
      <c r="L40" s="156">
        <f t="shared" si="10"/>
        <v>1648.9899999999998</v>
      </c>
      <c r="M40" s="84">
        <v>109.36</v>
      </c>
      <c r="N40" s="153">
        <v>70.2</v>
      </c>
      <c r="O40" s="84">
        <v>579.07</v>
      </c>
      <c r="P40" s="156">
        <f aca="true" t="shared" si="11" ref="P40:P71">SUM(M40:O40)</f>
        <v>758.6300000000001</v>
      </c>
      <c r="Q40" s="185">
        <f t="shared" si="9"/>
        <v>2407.62</v>
      </c>
      <c r="R40" s="36">
        <v>3000</v>
      </c>
      <c r="S40" s="13">
        <v>632298</v>
      </c>
      <c r="T40" s="23">
        <v>10</v>
      </c>
    </row>
    <row r="41" spans="1:20" ht="15">
      <c r="A41" s="36" t="s">
        <v>64</v>
      </c>
      <c r="B41" s="25"/>
      <c r="C41" s="44">
        <v>873.6</v>
      </c>
      <c r="D41" s="36">
        <v>52.95</v>
      </c>
      <c r="E41" s="36">
        <v>73.03</v>
      </c>
      <c r="F41" s="41">
        <f t="shared" si="3"/>
        <v>45.592629</v>
      </c>
      <c r="G41" s="41">
        <f t="shared" si="4"/>
        <v>27.437371</v>
      </c>
      <c r="H41" s="158">
        <v>27.74</v>
      </c>
      <c r="I41" s="157">
        <f t="shared" si="0"/>
        <v>100.77</v>
      </c>
      <c r="J41" s="36">
        <v>520.52</v>
      </c>
      <c r="K41" s="36">
        <v>8.83</v>
      </c>
      <c r="L41" s="155">
        <f t="shared" si="10"/>
        <v>1556.67</v>
      </c>
      <c r="M41" s="36">
        <v>111.26</v>
      </c>
      <c r="N41" s="153">
        <v>70.2</v>
      </c>
      <c r="O41" s="13">
        <v>579.07</v>
      </c>
      <c r="P41" s="155">
        <f t="shared" si="11"/>
        <v>760.5300000000001</v>
      </c>
      <c r="Q41" s="178">
        <f t="shared" si="9"/>
        <v>2317.2000000000003</v>
      </c>
      <c r="R41" s="36">
        <v>2700</v>
      </c>
      <c r="S41" s="36">
        <v>434631</v>
      </c>
      <c r="T41" s="25"/>
    </row>
    <row r="42" spans="1:20" ht="15.75" thickBot="1">
      <c r="A42" s="37" t="s">
        <v>63</v>
      </c>
      <c r="B42" s="53"/>
      <c r="C42" s="44">
        <v>873.6</v>
      </c>
      <c r="D42" s="13">
        <v>55.8</v>
      </c>
      <c r="E42" s="13">
        <v>62.32</v>
      </c>
      <c r="F42" s="55">
        <f t="shared" si="3"/>
        <v>38.906376</v>
      </c>
      <c r="G42" s="55">
        <f t="shared" si="4"/>
        <v>23.413624</v>
      </c>
      <c r="H42" s="194">
        <v>22.19</v>
      </c>
      <c r="I42" s="159">
        <f t="shared" si="0"/>
        <v>84.51</v>
      </c>
      <c r="J42" s="13">
        <v>0</v>
      </c>
      <c r="K42" s="13">
        <v>12.02</v>
      </c>
      <c r="L42" s="156">
        <f t="shared" si="10"/>
        <v>1025.93</v>
      </c>
      <c r="M42" s="13">
        <v>126.68</v>
      </c>
      <c r="N42" s="153">
        <v>70.2</v>
      </c>
      <c r="O42" s="13">
        <v>579.07</v>
      </c>
      <c r="P42" s="148">
        <f t="shared" si="11"/>
        <v>775.95</v>
      </c>
      <c r="Q42" s="178">
        <f t="shared" si="9"/>
        <v>1801.88</v>
      </c>
      <c r="R42" s="36">
        <v>1800</v>
      </c>
      <c r="S42" s="37">
        <v>242037</v>
      </c>
      <c r="T42" s="53"/>
    </row>
    <row r="43" spans="1:20" ht="15.75" thickBot="1">
      <c r="A43" s="52"/>
      <c r="B43" s="46"/>
      <c r="C43" s="115">
        <f>SUM(C40:C42)</f>
        <v>2620.8</v>
      </c>
      <c r="D43" s="46">
        <f>SUM(D40:D42)</f>
        <v>189.54000000000002</v>
      </c>
      <c r="E43" s="64">
        <f>SUM(E40:E42)</f>
        <v>235.61</v>
      </c>
      <c r="F43" s="146">
        <f t="shared" si="3"/>
        <v>147.09132300000002</v>
      </c>
      <c r="G43" s="66">
        <f t="shared" si="4"/>
        <v>88.518677</v>
      </c>
      <c r="H43" s="145">
        <f>SUM(H40:H42)</f>
        <v>99.32</v>
      </c>
      <c r="I43" s="144">
        <f t="shared" si="0"/>
        <v>334.93</v>
      </c>
      <c r="J43" s="46">
        <f>SUM(J40:J42)</f>
        <v>1041.04</v>
      </c>
      <c r="K43" s="46">
        <f>SUM(K40:K42)</f>
        <v>45.28</v>
      </c>
      <c r="L43" s="165">
        <f t="shared" si="10"/>
        <v>4231.59</v>
      </c>
      <c r="M43" s="46">
        <f>SUM(M40:M42)</f>
        <v>347.3</v>
      </c>
      <c r="N43" s="115">
        <f>SUM(N40:N42)</f>
        <v>210.60000000000002</v>
      </c>
      <c r="O43" s="64">
        <f>SUM(O40:O42)</f>
        <v>1737.21</v>
      </c>
      <c r="P43" s="143">
        <f t="shared" si="11"/>
        <v>2295.11</v>
      </c>
      <c r="Q43" s="187">
        <f>SUM(Q40:Q42)</f>
        <v>6526.7</v>
      </c>
      <c r="R43" s="161"/>
      <c r="S43" s="107"/>
      <c r="T43" s="99"/>
    </row>
    <row r="44" spans="1:20" s="234" customFormat="1" ht="15">
      <c r="A44" s="83" t="s">
        <v>65</v>
      </c>
      <c r="B44" s="23">
        <v>11</v>
      </c>
      <c r="C44" s="153">
        <v>977.2</v>
      </c>
      <c r="D44" s="84">
        <v>93.61</v>
      </c>
      <c r="E44" s="84">
        <v>161.87</v>
      </c>
      <c r="F44" s="45">
        <f t="shared" si="3"/>
        <v>101.055441</v>
      </c>
      <c r="G44" s="45">
        <f t="shared" si="4"/>
        <v>60.814558999999996</v>
      </c>
      <c r="H44" s="160">
        <v>55.26</v>
      </c>
      <c r="I44" s="159">
        <f t="shared" si="0"/>
        <v>217.13</v>
      </c>
      <c r="J44" s="84">
        <v>177.19</v>
      </c>
      <c r="K44" s="84">
        <v>27.33</v>
      </c>
      <c r="L44" s="156">
        <f>C44+D44+I44+J44+K44</f>
        <v>1492.46</v>
      </c>
      <c r="M44" s="84">
        <v>54.68</v>
      </c>
      <c r="N44" s="153">
        <v>78.53</v>
      </c>
      <c r="O44" s="84">
        <v>647.74</v>
      </c>
      <c r="P44" s="156">
        <f t="shared" si="11"/>
        <v>780.95</v>
      </c>
      <c r="Q44" s="185">
        <f>L44+P44</f>
        <v>2273.41</v>
      </c>
      <c r="R44" s="83">
        <v>2298</v>
      </c>
      <c r="S44" s="84">
        <v>785145</v>
      </c>
      <c r="T44" s="23">
        <v>11</v>
      </c>
    </row>
    <row r="45" spans="1:20" ht="15">
      <c r="A45" s="36" t="s">
        <v>64</v>
      </c>
      <c r="B45" s="25"/>
      <c r="C45" s="44">
        <v>977.2</v>
      </c>
      <c r="D45" s="36">
        <v>61.83</v>
      </c>
      <c r="E45" s="36">
        <v>106.68</v>
      </c>
      <c r="F45" s="41">
        <f t="shared" si="3"/>
        <v>66.600324</v>
      </c>
      <c r="G45" s="41">
        <f t="shared" si="4"/>
        <v>40.079676</v>
      </c>
      <c r="H45" s="158">
        <v>31.03</v>
      </c>
      <c r="I45" s="157">
        <f t="shared" si="0"/>
        <v>137.71</v>
      </c>
      <c r="J45" s="36">
        <v>107.29</v>
      </c>
      <c r="K45" s="36">
        <v>9.88</v>
      </c>
      <c r="L45" s="155">
        <f>C45+D45+I45+J45+K45</f>
        <v>1293.91</v>
      </c>
      <c r="M45" s="36">
        <v>55.63</v>
      </c>
      <c r="N45" s="153">
        <v>78.53</v>
      </c>
      <c r="O45" s="13">
        <v>647.74</v>
      </c>
      <c r="P45" s="155">
        <f t="shared" si="11"/>
        <v>781.9</v>
      </c>
      <c r="Q45" s="178">
        <f>L45+P45</f>
        <v>2075.81</v>
      </c>
      <c r="R45" s="36">
        <v>2273</v>
      </c>
      <c r="S45" s="36">
        <v>28834</v>
      </c>
      <c r="T45" s="25"/>
    </row>
    <row r="46" spans="1:20" ht="15.75" thickBot="1">
      <c r="A46" s="37" t="s">
        <v>63</v>
      </c>
      <c r="B46" s="53"/>
      <c r="C46" s="38">
        <v>977.2</v>
      </c>
      <c r="D46" s="37">
        <v>0</v>
      </c>
      <c r="E46" s="37">
        <v>0</v>
      </c>
      <c r="F46" s="55">
        <f t="shared" si="3"/>
        <v>0</v>
      </c>
      <c r="G46" s="55">
        <f t="shared" si="4"/>
        <v>0</v>
      </c>
      <c r="H46" s="152">
        <v>24.83</v>
      </c>
      <c r="I46" s="151">
        <f t="shared" si="0"/>
        <v>24.83</v>
      </c>
      <c r="J46" s="37">
        <v>0</v>
      </c>
      <c r="K46" s="37">
        <v>13.45</v>
      </c>
      <c r="L46" s="148">
        <f>C46+D46+I46+J46+K46</f>
        <v>1015.4800000000001</v>
      </c>
      <c r="M46" s="37">
        <v>63.34</v>
      </c>
      <c r="N46" s="153">
        <v>78.53</v>
      </c>
      <c r="O46" s="54">
        <v>647.74</v>
      </c>
      <c r="P46" s="148">
        <f t="shared" si="11"/>
        <v>789.61</v>
      </c>
      <c r="Q46" s="178">
        <f>L46+P46</f>
        <v>1805.0900000000001</v>
      </c>
      <c r="R46" s="36">
        <v>0</v>
      </c>
      <c r="S46" s="37"/>
      <c r="T46" s="53"/>
    </row>
    <row r="47" spans="1:20" ht="15.75" thickBot="1">
      <c r="A47" s="52"/>
      <c r="B47" s="46"/>
      <c r="C47" s="115">
        <f>SUM(C44:C46)</f>
        <v>2931.6000000000004</v>
      </c>
      <c r="D47" s="46">
        <f>SUM(D44:D46)</f>
        <v>155.44</v>
      </c>
      <c r="E47" s="64">
        <f>SUM(E44:E46)</f>
        <v>268.55</v>
      </c>
      <c r="F47" s="146">
        <f t="shared" si="3"/>
        <v>167.65576500000003</v>
      </c>
      <c r="G47" s="163">
        <f t="shared" si="4"/>
        <v>100.894235</v>
      </c>
      <c r="H47" s="162">
        <f>SUM(H44:H46)</f>
        <v>111.11999999999999</v>
      </c>
      <c r="I47" s="115">
        <f t="shared" si="0"/>
        <v>379.67</v>
      </c>
      <c r="J47" s="46">
        <f aca="true" t="shared" si="12" ref="J47:O47">SUM(J44:J46)</f>
        <v>284.48</v>
      </c>
      <c r="K47" s="46">
        <f t="shared" si="12"/>
        <v>50.66</v>
      </c>
      <c r="L47" s="165">
        <f t="shared" si="12"/>
        <v>3801.85</v>
      </c>
      <c r="M47" s="46">
        <f t="shared" si="12"/>
        <v>173.65</v>
      </c>
      <c r="N47" s="115">
        <f t="shared" si="12"/>
        <v>235.59</v>
      </c>
      <c r="O47" s="64">
        <f t="shared" si="12"/>
        <v>1943.22</v>
      </c>
      <c r="P47" s="143">
        <f t="shared" si="11"/>
        <v>2352.46</v>
      </c>
      <c r="Q47" s="187">
        <f>SUM(Q44:Q46)</f>
        <v>6154.3099999999995</v>
      </c>
      <c r="R47" s="161"/>
      <c r="S47" s="107"/>
      <c r="T47" s="99"/>
    </row>
    <row r="48" spans="1:20" ht="15">
      <c r="A48" s="36" t="s">
        <v>65</v>
      </c>
      <c r="B48" s="23">
        <v>12</v>
      </c>
      <c r="C48" s="153">
        <v>1304.8</v>
      </c>
      <c r="D48" s="84">
        <v>403.33</v>
      </c>
      <c r="E48" s="84">
        <v>688.6</v>
      </c>
      <c r="F48" s="45">
        <f t="shared" si="3"/>
        <v>429.89298</v>
      </c>
      <c r="G48" s="45">
        <f t="shared" si="4"/>
        <v>258.70702</v>
      </c>
      <c r="H48" s="160">
        <v>73.77</v>
      </c>
      <c r="I48" s="159">
        <f t="shared" si="0"/>
        <v>762.37</v>
      </c>
      <c r="J48" s="84">
        <v>269.97</v>
      </c>
      <c r="K48" s="84">
        <v>36.49</v>
      </c>
      <c r="L48" s="156">
        <f>C48+D48+I48+J48+K48</f>
        <v>2776.96</v>
      </c>
      <c r="M48" s="84">
        <v>218.72</v>
      </c>
      <c r="N48" s="153">
        <v>104.85</v>
      </c>
      <c r="O48" s="84">
        <v>864.9</v>
      </c>
      <c r="P48" s="156">
        <f t="shared" si="11"/>
        <v>1188.47</v>
      </c>
      <c r="Q48" s="185">
        <f>L48+P48</f>
        <v>3965.4300000000003</v>
      </c>
      <c r="R48" s="36">
        <v>3864</v>
      </c>
      <c r="S48" s="13">
        <v>50354</v>
      </c>
      <c r="T48" s="23">
        <v>12</v>
      </c>
    </row>
    <row r="49" spans="1:20" ht="15">
      <c r="A49" s="36" t="s">
        <v>64</v>
      </c>
      <c r="B49" s="25"/>
      <c r="C49" s="44">
        <v>1304.8</v>
      </c>
      <c r="D49" s="36">
        <v>241.69</v>
      </c>
      <c r="E49" s="36">
        <v>420.14</v>
      </c>
      <c r="F49" s="41">
        <f t="shared" si="3"/>
        <v>262.293402</v>
      </c>
      <c r="G49" s="41">
        <f t="shared" si="4"/>
        <v>157.84659799999997</v>
      </c>
      <c r="H49" s="158">
        <v>41.43</v>
      </c>
      <c r="I49" s="157">
        <f t="shared" si="0"/>
        <v>461.57</v>
      </c>
      <c r="J49" s="36">
        <v>92.61</v>
      </c>
      <c r="K49" s="36">
        <v>13.19</v>
      </c>
      <c r="L49" s="155">
        <f>C49+D49+I49+J49+K49</f>
        <v>2113.86</v>
      </c>
      <c r="M49" s="36">
        <v>222.52</v>
      </c>
      <c r="N49" s="153">
        <v>104.85</v>
      </c>
      <c r="O49" s="13">
        <v>864.9</v>
      </c>
      <c r="P49" s="155">
        <f t="shared" si="11"/>
        <v>1192.27</v>
      </c>
      <c r="Q49" s="178">
        <f>L49+P49</f>
        <v>3306.13</v>
      </c>
      <c r="R49" s="36">
        <v>3966.41</v>
      </c>
      <c r="S49" s="36">
        <v>519544</v>
      </c>
      <c r="T49" s="25"/>
    </row>
    <row r="50" spans="1:20" ht="15.75" thickBot="1">
      <c r="A50" s="37" t="s">
        <v>63</v>
      </c>
      <c r="B50" s="53"/>
      <c r="C50" s="38">
        <v>1304.8</v>
      </c>
      <c r="D50" s="37">
        <v>232</v>
      </c>
      <c r="E50" s="37">
        <v>198.39</v>
      </c>
      <c r="F50" s="55">
        <f t="shared" si="3"/>
        <v>123.854877</v>
      </c>
      <c r="G50" s="55">
        <f t="shared" si="4"/>
        <v>74.53512299999998</v>
      </c>
      <c r="H50" s="152">
        <v>33.15</v>
      </c>
      <c r="I50" s="151">
        <f t="shared" si="0"/>
        <v>231.54</v>
      </c>
      <c r="J50" s="37">
        <v>87.37</v>
      </c>
      <c r="K50" s="37">
        <v>25.63</v>
      </c>
      <c r="L50" s="148">
        <f>C50+D50+I50+J50+K50</f>
        <v>1881.3400000000001</v>
      </c>
      <c r="M50" s="37">
        <v>126.68</v>
      </c>
      <c r="N50" s="153">
        <v>104.85</v>
      </c>
      <c r="O50" s="54">
        <v>864.9</v>
      </c>
      <c r="P50" s="148">
        <f t="shared" si="11"/>
        <v>1096.43</v>
      </c>
      <c r="Q50" s="178">
        <f>L50+P50</f>
        <v>2977.7700000000004</v>
      </c>
      <c r="R50" s="36">
        <v>0</v>
      </c>
      <c r="S50" s="37"/>
      <c r="T50" s="53"/>
    </row>
    <row r="51" spans="1:20" ht="15.75" thickBot="1">
      <c r="A51" s="52"/>
      <c r="B51" s="46"/>
      <c r="C51" s="115">
        <f>SUM(C48:C50)</f>
        <v>3914.3999999999996</v>
      </c>
      <c r="D51" s="46">
        <f>SUM(D48:D50)</f>
        <v>877.02</v>
      </c>
      <c r="E51" s="64">
        <f>SUM(E48:E50)</f>
        <v>1307.13</v>
      </c>
      <c r="F51" s="146">
        <f t="shared" si="3"/>
        <v>816.0412590000001</v>
      </c>
      <c r="G51" s="163">
        <f t="shared" si="4"/>
        <v>491.088741</v>
      </c>
      <c r="H51" s="162">
        <f>SUM(H48:H50)</f>
        <v>148.35</v>
      </c>
      <c r="I51" s="115">
        <f t="shared" si="0"/>
        <v>1455.48</v>
      </c>
      <c r="J51" s="46">
        <f aca="true" t="shared" si="13" ref="J51:O51">SUM(J48:J50)</f>
        <v>449.95000000000005</v>
      </c>
      <c r="K51" s="46">
        <f t="shared" si="13"/>
        <v>75.31</v>
      </c>
      <c r="L51" s="165">
        <f t="shared" si="13"/>
        <v>6772.16</v>
      </c>
      <c r="M51" s="46">
        <f t="shared" si="13"/>
        <v>567.9200000000001</v>
      </c>
      <c r="N51" s="115">
        <f t="shared" si="13"/>
        <v>314.54999999999995</v>
      </c>
      <c r="O51" s="64">
        <f t="shared" si="13"/>
        <v>2594.7</v>
      </c>
      <c r="P51" s="143">
        <f t="shared" si="11"/>
        <v>3477.17</v>
      </c>
      <c r="Q51" s="187">
        <f>SUM(Q48:Q50)</f>
        <v>10249.330000000002</v>
      </c>
      <c r="R51" s="224"/>
      <c r="S51" s="107"/>
      <c r="T51" s="99"/>
    </row>
    <row r="52" spans="1:20" s="234" customFormat="1" ht="15">
      <c r="A52" s="25" t="s">
        <v>65</v>
      </c>
      <c r="B52" s="23">
        <v>13</v>
      </c>
      <c r="C52" s="153">
        <v>887.6</v>
      </c>
      <c r="D52" s="84">
        <v>220.46</v>
      </c>
      <c r="E52" s="84">
        <v>211.79</v>
      </c>
      <c r="F52" s="45">
        <f t="shared" si="3"/>
        <v>132.220497</v>
      </c>
      <c r="G52" s="45">
        <f t="shared" si="4"/>
        <v>79.569503</v>
      </c>
      <c r="H52" s="160">
        <v>50.18</v>
      </c>
      <c r="I52" s="159">
        <f t="shared" si="0"/>
        <v>261.96999999999997</v>
      </c>
      <c r="J52" s="84">
        <v>260.26</v>
      </c>
      <c r="K52" s="84">
        <v>24.82</v>
      </c>
      <c r="L52" s="156">
        <f>C52+D52+I52+J52+K52</f>
        <v>1655.11</v>
      </c>
      <c r="M52" s="84">
        <v>54.68</v>
      </c>
      <c r="N52" s="153">
        <v>71.33</v>
      </c>
      <c r="O52" s="84">
        <v>588.35</v>
      </c>
      <c r="P52" s="156">
        <f t="shared" si="11"/>
        <v>714.36</v>
      </c>
      <c r="Q52" s="185">
        <f>L52+P52</f>
        <v>2369.47</v>
      </c>
      <c r="R52" s="83">
        <v>2100</v>
      </c>
      <c r="S52" s="84">
        <v>101352</v>
      </c>
      <c r="T52" s="23">
        <v>13</v>
      </c>
    </row>
    <row r="53" spans="1:20" ht="15">
      <c r="A53" s="36" t="s">
        <v>64</v>
      </c>
      <c r="B53" s="25"/>
      <c r="C53" s="44">
        <v>887.6</v>
      </c>
      <c r="D53" s="36">
        <v>108.92</v>
      </c>
      <c r="E53" s="36">
        <v>115.95</v>
      </c>
      <c r="F53" s="41">
        <f t="shared" si="3"/>
        <v>72.387585</v>
      </c>
      <c r="G53" s="41">
        <f t="shared" si="4"/>
        <v>43.562415</v>
      </c>
      <c r="H53" s="186">
        <v>28.18</v>
      </c>
      <c r="I53" s="159">
        <f t="shared" si="0"/>
        <v>144.13</v>
      </c>
      <c r="J53" s="13">
        <v>260.26</v>
      </c>
      <c r="K53" s="36">
        <v>8.97</v>
      </c>
      <c r="L53" s="155">
        <f>C53+D53+I53+J53+K53</f>
        <v>1409.88</v>
      </c>
      <c r="M53" s="36">
        <v>55.63</v>
      </c>
      <c r="N53" s="153">
        <v>71.33</v>
      </c>
      <c r="O53" s="13">
        <v>588.35</v>
      </c>
      <c r="P53" s="155">
        <f t="shared" si="11"/>
        <v>715.3100000000001</v>
      </c>
      <c r="Q53" s="178">
        <f>L53+P53</f>
        <v>2125.19</v>
      </c>
      <c r="R53" s="36">
        <v>2320</v>
      </c>
      <c r="S53" s="36">
        <v>23867</v>
      </c>
      <c r="T53" s="25"/>
    </row>
    <row r="54" spans="1:20" ht="15.75" thickBot="1">
      <c r="A54" s="37" t="s">
        <v>63</v>
      </c>
      <c r="B54" s="53"/>
      <c r="C54" s="44">
        <v>887.6</v>
      </c>
      <c r="D54" s="13">
        <v>113.51</v>
      </c>
      <c r="E54" s="13">
        <v>128.68</v>
      </c>
      <c r="F54" s="55">
        <f t="shared" si="3"/>
        <v>80.334924</v>
      </c>
      <c r="G54" s="55">
        <f t="shared" si="4"/>
        <v>48.345076</v>
      </c>
      <c r="H54" s="186">
        <v>22.55</v>
      </c>
      <c r="I54" s="159">
        <f t="shared" si="0"/>
        <v>151.23000000000002</v>
      </c>
      <c r="J54" s="13">
        <v>0</v>
      </c>
      <c r="K54" s="13">
        <v>12.21</v>
      </c>
      <c r="L54" s="156">
        <f>C54+D54+I54+J54+K54</f>
        <v>1164.5500000000002</v>
      </c>
      <c r="M54" s="13">
        <v>63.34</v>
      </c>
      <c r="N54" s="153">
        <v>71.33</v>
      </c>
      <c r="O54" s="13">
        <v>588.35</v>
      </c>
      <c r="P54" s="148">
        <f t="shared" si="11"/>
        <v>723.02</v>
      </c>
      <c r="Q54" s="178">
        <f>L54+P54</f>
        <v>1887.5700000000002</v>
      </c>
      <c r="R54" s="36">
        <v>2150</v>
      </c>
      <c r="S54" s="37">
        <v>141392</v>
      </c>
      <c r="T54" s="53"/>
    </row>
    <row r="55" spans="1:20" ht="15.75" thickBot="1">
      <c r="A55" s="52"/>
      <c r="B55" s="46"/>
      <c r="C55" s="115">
        <f>SUM(C52:C54)</f>
        <v>2662.8</v>
      </c>
      <c r="D55" s="46">
        <f>SUM(D52:D54)</f>
        <v>442.89</v>
      </c>
      <c r="E55" s="64">
        <f>SUM(E52:E54)</f>
        <v>456.42</v>
      </c>
      <c r="F55" s="146">
        <f t="shared" si="3"/>
        <v>284.943006</v>
      </c>
      <c r="G55" s="163">
        <f t="shared" si="4"/>
        <v>171.476994</v>
      </c>
      <c r="H55" s="162">
        <f>SUM(H52:H54)</f>
        <v>100.91</v>
      </c>
      <c r="I55" s="115">
        <f t="shared" si="0"/>
        <v>557.33</v>
      </c>
      <c r="J55" s="46">
        <f aca="true" t="shared" si="14" ref="J55:O55">SUM(J52:J54)</f>
        <v>520.52</v>
      </c>
      <c r="K55" s="46">
        <f t="shared" si="14"/>
        <v>46</v>
      </c>
      <c r="L55" s="165">
        <f t="shared" si="14"/>
        <v>4229.54</v>
      </c>
      <c r="M55" s="46">
        <f t="shared" si="14"/>
        <v>173.65</v>
      </c>
      <c r="N55" s="115">
        <f t="shared" si="14"/>
        <v>213.99</v>
      </c>
      <c r="O55" s="64">
        <f t="shared" si="14"/>
        <v>1765.0500000000002</v>
      </c>
      <c r="P55" s="143">
        <f t="shared" si="11"/>
        <v>2152.69</v>
      </c>
      <c r="Q55" s="187">
        <f>SUM(Q52:Q54)</f>
        <v>6382.23</v>
      </c>
      <c r="R55" s="221"/>
      <c r="S55" s="107"/>
      <c r="T55" s="99"/>
    </row>
    <row r="56" spans="1:20" ht="15">
      <c r="A56" s="36" t="s">
        <v>65</v>
      </c>
      <c r="B56" s="23">
        <v>14</v>
      </c>
      <c r="C56" s="153">
        <v>873.6</v>
      </c>
      <c r="D56" s="84">
        <v>72.09</v>
      </c>
      <c r="E56" s="84">
        <v>131.01</v>
      </c>
      <c r="F56" s="45">
        <f t="shared" si="3"/>
        <v>81.789543</v>
      </c>
      <c r="G56" s="45">
        <f t="shared" si="4"/>
        <v>49.220456999999996</v>
      </c>
      <c r="H56" s="160">
        <v>49.39</v>
      </c>
      <c r="I56" s="159">
        <f t="shared" si="0"/>
        <v>180.39999999999998</v>
      </c>
      <c r="J56" s="84">
        <v>132.28</v>
      </c>
      <c r="K56" s="84">
        <v>24.43</v>
      </c>
      <c r="L56" s="156">
        <f>C56+D56+I56+J56+K56</f>
        <v>1282.8000000000002</v>
      </c>
      <c r="M56" s="84">
        <v>54.68</v>
      </c>
      <c r="N56" s="153">
        <v>70.2</v>
      </c>
      <c r="O56" s="84">
        <v>579.07</v>
      </c>
      <c r="P56" s="156">
        <f t="shared" si="11"/>
        <v>703.95</v>
      </c>
      <c r="Q56" s="185">
        <f>L56+P56</f>
        <v>1986.7500000000002</v>
      </c>
      <c r="R56" s="36">
        <v>0</v>
      </c>
      <c r="S56" s="13"/>
      <c r="T56" s="23">
        <v>14</v>
      </c>
    </row>
    <row r="57" spans="1:20" ht="15">
      <c r="A57" s="36" t="s">
        <v>64</v>
      </c>
      <c r="B57" s="25"/>
      <c r="C57" s="44">
        <v>873.6</v>
      </c>
      <c r="D57" s="83">
        <v>57.83</v>
      </c>
      <c r="E57" s="83">
        <v>131.01</v>
      </c>
      <c r="F57" s="41">
        <f t="shared" si="3"/>
        <v>81.789543</v>
      </c>
      <c r="G57" s="41">
        <f t="shared" si="4"/>
        <v>49.220456999999996</v>
      </c>
      <c r="H57" s="222">
        <v>27.74</v>
      </c>
      <c r="I57" s="157">
        <f t="shared" si="0"/>
        <v>158.75</v>
      </c>
      <c r="J57" s="83">
        <v>234.59</v>
      </c>
      <c r="K57" s="83">
        <v>8.83</v>
      </c>
      <c r="L57" s="155">
        <f>C57+D57+I57+J57+K57</f>
        <v>1333.6</v>
      </c>
      <c r="M57" s="83">
        <v>55.63</v>
      </c>
      <c r="N57" s="153">
        <v>70.2</v>
      </c>
      <c r="O57" s="13">
        <v>579.07</v>
      </c>
      <c r="P57" s="155">
        <f t="shared" si="11"/>
        <v>704.9000000000001</v>
      </c>
      <c r="Q57" s="178">
        <f>L57+P57</f>
        <v>2038.5</v>
      </c>
      <c r="R57" s="36">
        <v>5000</v>
      </c>
      <c r="S57" s="36">
        <v>416286</v>
      </c>
      <c r="T57" s="25"/>
    </row>
    <row r="58" spans="1:20" ht="15.75" thickBot="1">
      <c r="A58" s="37" t="s">
        <v>63</v>
      </c>
      <c r="B58" s="53"/>
      <c r="C58" s="44">
        <v>873.6</v>
      </c>
      <c r="D58" s="84">
        <v>58</v>
      </c>
      <c r="E58" s="84">
        <v>118.56</v>
      </c>
      <c r="F58" s="55">
        <f t="shared" si="3"/>
        <v>74.017008</v>
      </c>
      <c r="G58" s="55">
        <f t="shared" si="4"/>
        <v>44.542992</v>
      </c>
      <c r="H58" s="160">
        <v>22.19</v>
      </c>
      <c r="I58" s="159">
        <f t="shared" si="0"/>
        <v>140.75</v>
      </c>
      <c r="J58" s="84">
        <v>17.56</v>
      </c>
      <c r="K58" s="84">
        <v>12.02</v>
      </c>
      <c r="L58" s="156">
        <f>C58+D58+I58+J58+K58</f>
        <v>1101.9299999999998</v>
      </c>
      <c r="M58" s="84">
        <v>63.34</v>
      </c>
      <c r="N58" s="153">
        <v>70.2</v>
      </c>
      <c r="O58" s="13">
        <v>579.07</v>
      </c>
      <c r="P58" s="148">
        <f t="shared" si="11"/>
        <v>712.6100000000001</v>
      </c>
      <c r="Q58" s="178">
        <f>L58+P58</f>
        <v>1814.54</v>
      </c>
      <c r="R58" s="36">
        <v>0</v>
      </c>
      <c r="S58" s="37"/>
      <c r="T58" s="53"/>
    </row>
    <row r="59" spans="1:20" ht="15.75" thickBot="1">
      <c r="A59" s="52"/>
      <c r="B59" s="46"/>
      <c r="C59" s="115">
        <f>SUM(C56:C58)</f>
        <v>2620.8</v>
      </c>
      <c r="D59" s="46">
        <f>SUM(D56:D58)</f>
        <v>187.92000000000002</v>
      </c>
      <c r="E59" s="64">
        <f>SUM(E56:E58)</f>
        <v>380.58</v>
      </c>
      <c r="F59" s="146">
        <f t="shared" si="3"/>
        <v>237.596094</v>
      </c>
      <c r="G59" s="163">
        <f t="shared" si="4"/>
        <v>142.983906</v>
      </c>
      <c r="H59" s="162">
        <f>SUM(H56:H58)</f>
        <v>99.32</v>
      </c>
      <c r="I59" s="115">
        <f t="shared" si="0"/>
        <v>479.9</v>
      </c>
      <c r="J59" s="46">
        <f aca="true" t="shared" si="15" ref="J59:O59">SUM(J56:J58)</f>
        <v>384.43</v>
      </c>
      <c r="K59" s="46">
        <f t="shared" si="15"/>
        <v>45.28</v>
      </c>
      <c r="L59" s="165">
        <f t="shared" si="15"/>
        <v>3718.33</v>
      </c>
      <c r="M59" s="46">
        <f t="shared" si="15"/>
        <v>173.65</v>
      </c>
      <c r="N59" s="115">
        <f t="shared" si="15"/>
        <v>210.60000000000002</v>
      </c>
      <c r="O59" s="64">
        <f t="shared" si="15"/>
        <v>1737.21</v>
      </c>
      <c r="P59" s="143">
        <f t="shared" si="11"/>
        <v>2121.46</v>
      </c>
      <c r="Q59" s="187">
        <f>SUM(Q56:Q58)</f>
        <v>5839.79</v>
      </c>
      <c r="R59" s="224"/>
      <c r="S59" s="107"/>
      <c r="T59" s="99"/>
    </row>
    <row r="60" spans="1:20" ht="15">
      <c r="A60" s="13" t="s">
        <v>9</v>
      </c>
      <c r="B60" s="23">
        <v>15</v>
      </c>
      <c r="C60" s="153">
        <v>982.8</v>
      </c>
      <c r="D60" s="84">
        <v>92.1</v>
      </c>
      <c r="E60" s="84">
        <v>86.59</v>
      </c>
      <c r="F60" s="45">
        <f t="shared" si="3"/>
        <v>54.058137</v>
      </c>
      <c r="G60" s="45">
        <f t="shared" si="4"/>
        <v>32.531863</v>
      </c>
      <c r="H60" s="160">
        <v>55.56</v>
      </c>
      <c r="I60" s="159">
        <f t="shared" si="0"/>
        <v>142.15</v>
      </c>
      <c r="J60" s="84">
        <v>260.26</v>
      </c>
      <c r="K60" s="84">
        <v>27.48</v>
      </c>
      <c r="L60" s="156">
        <f>C60+D60+I60+J60+K60</f>
        <v>1504.79</v>
      </c>
      <c r="M60" s="84">
        <v>54.68</v>
      </c>
      <c r="N60" s="153">
        <v>78.98</v>
      </c>
      <c r="O60" s="84">
        <v>651.46</v>
      </c>
      <c r="P60" s="156">
        <f t="shared" si="11"/>
        <v>785.12</v>
      </c>
      <c r="Q60" s="185">
        <f>L60+P60</f>
        <v>2289.91</v>
      </c>
      <c r="R60" s="36">
        <v>2225</v>
      </c>
      <c r="S60" s="13">
        <v>166301</v>
      </c>
      <c r="T60" s="23">
        <v>15</v>
      </c>
    </row>
    <row r="61" spans="1:20" ht="15">
      <c r="A61" s="36" t="s">
        <v>8</v>
      </c>
      <c r="B61" s="25"/>
      <c r="C61" s="44">
        <v>982.8</v>
      </c>
      <c r="D61" s="13">
        <v>27.84</v>
      </c>
      <c r="E61" s="36">
        <v>20.16</v>
      </c>
      <c r="F61" s="41">
        <f t="shared" si="3"/>
        <v>12.585888</v>
      </c>
      <c r="G61" s="41">
        <f t="shared" si="4"/>
        <v>7.5741119999999995</v>
      </c>
      <c r="H61" s="158">
        <v>31.2</v>
      </c>
      <c r="I61" s="157">
        <f t="shared" si="0"/>
        <v>51.36</v>
      </c>
      <c r="J61" s="36">
        <v>260.26</v>
      </c>
      <c r="K61" s="36">
        <v>9.93</v>
      </c>
      <c r="L61" s="155">
        <f>K61+J61+I61+D61+C61</f>
        <v>1332.19</v>
      </c>
      <c r="M61" s="36">
        <v>55.63</v>
      </c>
      <c r="N61" s="153">
        <v>78.98</v>
      </c>
      <c r="O61" s="13">
        <v>651.46</v>
      </c>
      <c r="P61" s="155">
        <f t="shared" si="11"/>
        <v>786.07</v>
      </c>
      <c r="Q61" s="178">
        <f>L61+P61</f>
        <v>2118.26</v>
      </c>
      <c r="R61" s="36">
        <v>2300</v>
      </c>
      <c r="S61" s="36">
        <v>32652</v>
      </c>
      <c r="T61" s="25"/>
    </row>
    <row r="62" spans="1:20" ht="15.75" thickBot="1">
      <c r="A62" s="37" t="s">
        <v>7</v>
      </c>
      <c r="B62" s="53"/>
      <c r="C62" s="44">
        <v>982.8</v>
      </c>
      <c r="D62" s="13">
        <v>174</v>
      </c>
      <c r="E62" s="13">
        <v>158.08</v>
      </c>
      <c r="F62" s="55">
        <f t="shared" si="3"/>
        <v>98.689344</v>
      </c>
      <c r="G62" s="55">
        <f t="shared" si="4"/>
        <v>59.390656</v>
      </c>
      <c r="H62" s="194">
        <v>24.97</v>
      </c>
      <c r="I62" s="159">
        <f t="shared" si="0"/>
        <v>183.05</v>
      </c>
      <c r="J62" s="13">
        <v>0</v>
      </c>
      <c r="K62" s="13">
        <v>19.31</v>
      </c>
      <c r="L62" s="156">
        <f>K62+J62+I62+D62+C62</f>
        <v>1359.1599999999999</v>
      </c>
      <c r="M62" s="13">
        <v>63.34</v>
      </c>
      <c r="N62" s="149">
        <v>78.98</v>
      </c>
      <c r="O62" s="13">
        <v>651.46</v>
      </c>
      <c r="P62" s="148">
        <f t="shared" si="11"/>
        <v>793.78</v>
      </c>
      <c r="Q62" s="178">
        <f>L62+P62</f>
        <v>2152.9399999999996</v>
      </c>
      <c r="R62" s="36">
        <v>2107.98</v>
      </c>
      <c r="S62" s="37">
        <v>63856</v>
      </c>
      <c r="T62" s="53"/>
    </row>
    <row r="63" spans="1:20" ht="15.75" thickBot="1">
      <c r="A63" s="52"/>
      <c r="B63" s="46"/>
      <c r="C63" s="115">
        <f>SUM(C60:C62)</f>
        <v>2948.3999999999996</v>
      </c>
      <c r="D63" s="46">
        <f>SUM(D60:D62)</f>
        <v>293.94</v>
      </c>
      <c r="E63" s="64">
        <f>SUM(E60:E62)</f>
        <v>264.83000000000004</v>
      </c>
      <c r="F63" s="146">
        <f t="shared" si="3"/>
        <v>165.33336900000003</v>
      </c>
      <c r="G63" s="66">
        <f t="shared" si="4"/>
        <v>99.49663100000001</v>
      </c>
      <c r="H63" s="145">
        <f>SUM(H60:H62)</f>
        <v>111.73</v>
      </c>
      <c r="I63" s="144">
        <f t="shared" si="0"/>
        <v>376.56000000000006</v>
      </c>
      <c r="J63" s="46">
        <f aca="true" t="shared" si="16" ref="J63:O63">SUM(J60:J62)</f>
        <v>520.52</v>
      </c>
      <c r="K63" s="46">
        <f t="shared" si="16"/>
        <v>56.72</v>
      </c>
      <c r="L63" s="165">
        <f t="shared" si="16"/>
        <v>4196.139999999999</v>
      </c>
      <c r="M63" s="64">
        <f t="shared" si="16"/>
        <v>173.65</v>
      </c>
      <c r="N63" s="141">
        <f t="shared" si="16"/>
        <v>236.94</v>
      </c>
      <c r="O63" s="142">
        <f t="shared" si="16"/>
        <v>1954.38</v>
      </c>
      <c r="P63" s="143">
        <f t="shared" si="11"/>
        <v>2364.9700000000003</v>
      </c>
      <c r="Q63" s="187">
        <f>SUM(Q60:Q62)</f>
        <v>6561.11</v>
      </c>
      <c r="R63" s="221"/>
      <c r="S63" s="107"/>
      <c r="T63" s="99"/>
    </row>
    <row r="64" spans="1:20" ht="15">
      <c r="A64" s="36" t="s">
        <v>65</v>
      </c>
      <c r="B64" s="23">
        <v>16</v>
      </c>
      <c r="C64" s="153">
        <v>1324.4</v>
      </c>
      <c r="D64" s="84">
        <v>580</v>
      </c>
      <c r="E64" s="84">
        <v>750.88</v>
      </c>
      <c r="F64" s="45">
        <f t="shared" si="3"/>
        <v>468.774384</v>
      </c>
      <c r="G64" s="45">
        <f t="shared" si="4"/>
        <v>282.105616</v>
      </c>
      <c r="H64" s="160">
        <v>74.88</v>
      </c>
      <c r="I64" s="159">
        <f t="shared" si="0"/>
        <v>825.76</v>
      </c>
      <c r="J64" s="84">
        <v>780.78</v>
      </c>
      <c r="K64" s="84">
        <v>37.04</v>
      </c>
      <c r="L64" s="156">
        <f>C64+D64+I64+J64+K64</f>
        <v>3547.9799999999996</v>
      </c>
      <c r="M64" s="84">
        <v>164.04</v>
      </c>
      <c r="N64" s="153">
        <v>106.43</v>
      </c>
      <c r="O64" s="84">
        <v>877.89</v>
      </c>
      <c r="P64" s="156">
        <f t="shared" si="11"/>
        <v>1148.3600000000001</v>
      </c>
      <c r="Q64" s="223">
        <f>L64+P64</f>
        <v>4696.34</v>
      </c>
      <c r="R64" s="36">
        <v>7700</v>
      </c>
      <c r="S64" s="13">
        <v>148252</v>
      </c>
      <c r="T64" s="23">
        <v>16</v>
      </c>
    </row>
    <row r="65" spans="1:20" ht="15">
      <c r="A65" s="36" t="s">
        <v>64</v>
      </c>
      <c r="B65" s="25"/>
      <c r="C65" s="44">
        <v>1324.4</v>
      </c>
      <c r="D65" s="36">
        <v>642.93</v>
      </c>
      <c r="E65" s="36">
        <v>826.6</v>
      </c>
      <c r="F65" s="41">
        <f t="shared" si="3"/>
        <v>516.04638</v>
      </c>
      <c r="G65" s="41">
        <f t="shared" si="4"/>
        <v>310.55361999999997</v>
      </c>
      <c r="H65" s="158">
        <v>42.05</v>
      </c>
      <c r="I65" s="157">
        <f t="shared" si="0"/>
        <v>868.6499999999999</v>
      </c>
      <c r="J65" s="36">
        <v>780.78</v>
      </c>
      <c r="K65" s="36">
        <v>13.39</v>
      </c>
      <c r="L65" s="155">
        <f>C65+D65+I65+J65+K65</f>
        <v>3630.149999999999</v>
      </c>
      <c r="M65" s="36">
        <v>166.89</v>
      </c>
      <c r="N65" s="153">
        <v>106.43</v>
      </c>
      <c r="O65" s="13">
        <v>877.89</v>
      </c>
      <c r="P65" s="155">
        <f t="shared" si="11"/>
        <v>1151.21</v>
      </c>
      <c r="Q65" s="178">
        <f>L65+P65</f>
        <v>4781.359999999999</v>
      </c>
      <c r="R65" s="36">
        <v>0</v>
      </c>
      <c r="S65" s="36"/>
      <c r="T65" s="25"/>
    </row>
    <row r="66" spans="1:20" ht="15.75" thickBot="1">
      <c r="A66" s="37" t="s">
        <v>63</v>
      </c>
      <c r="B66" s="53"/>
      <c r="C66" s="44">
        <v>1324.4</v>
      </c>
      <c r="D66" s="13">
        <v>267.61</v>
      </c>
      <c r="E66" s="13">
        <v>367.62</v>
      </c>
      <c r="F66" s="55">
        <f t="shared" si="3"/>
        <v>229.505166</v>
      </c>
      <c r="G66" s="55">
        <f t="shared" si="4"/>
        <v>138.114834</v>
      </c>
      <c r="H66" s="186">
        <v>33.65</v>
      </c>
      <c r="I66" s="159">
        <f t="shared" si="0"/>
        <v>401.27</v>
      </c>
      <c r="J66" s="13">
        <v>0</v>
      </c>
      <c r="K66" s="13">
        <v>26.02</v>
      </c>
      <c r="L66" s="156">
        <f>C66+D66+I66+J66+K66</f>
        <v>2019.3000000000002</v>
      </c>
      <c r="M66" s="13">
        <v>190.02</v>
      </c>
      <c r="N66" s="153">
        <v>106.43</v>
      </c>
      <c r="O66" s="13">
        <v>877.89</v>
      </c>
      <c r="P66" s="148">
        <f t="shared" si="11"/>
        <v>1174.3400000000001</v>
      </c>
      <c r="Q66" s="178">
        <f>L66+P66</f>
        <v>3193.6400000000003</v>
      </c>
      <c r="R66" s="36">
        <v>0</v>
      </c>
      <c r="S66" s="37"/>
      <c r="T66" s="53"/>
    </row>
    <row r="67" spans="1:20" ht="15.75" thickBot="1">
      <c r="A67" s="52"/>
      <c r="B67" s="46"/>
      <c r="C67" s="115">
        <f>SUM(C64:C66)</f>
        <v>3973.2000000000003</v>
      </c>
      <c r="D67" s="46">
        <f>SUM(D64:D66)</f>
        <v>1490.54</v>
      </c>
      <c r="E67" s="64">
        <f>SUM(E64:E66)</f>
        <v>1945.1</v>
      </c>
      <c r="F67" s="146">
        <f t="shared" si="3"/>
        <v>1214.32593</v>
      </c>
      <c r="G67" s="163">
        <f t="shared" si="4"/>
        <v>730.7740699999999</v>
      </c>
      <c r="H67" s="162">
        <f>SUM(H64:H66)</f>
        <v>150.57999999999998</v>
      </c>
      <c r="I67" s="115">
        <f t="shared" si="0"/>
        <v>2095.68</v>
      </c>
      <c r="J67" s="46">
        <f aca="true" t="shared" si="17" ref="J67:O67">SUM(J64:J66)</f>
        <v>1561.56</v>
      </c>
      <c r="K67" s="46">
        <f t="shared" si="17"/>
        <v>76.45</v>
      </c>
      <c r="L67" s="165">
        <f t="shared" si="17"/>
        <v>9197.43</v>
      </c>
      <c r="M67" s="46">
        <f t="shared" si="17"/>
        <v>520.9499999999999</v>
      </c>
      <c r="N67" s="115">
        <f t="shared" si="17"/>
        <v>319.29</v>
      </c>
      <c r="O67" s="64">
        <f t="shared" si="17"/>
        <v>2633.67</v>
      </c>
      <c r="P67" s="143">
        <f t="shared" si="11"/>
        <v>3473.91</v>
      </c>
      <c r="Q67" s="187">
        <f>SUM(Q64:Q66)</f>
        <v>12671.34</v>
      </c>
      <c r="R67" s="161"/>
      <c r="S67" s="107"/>
      <c r="T67" s="99"/>
    </row>
    <row r="68" spans="1:20" ht="15">
      <c r="A68" s="36" t="s">
        <v>65</v>
      </c>
      <c r="B68" s="23">
        <v>17</v>
      </c>
      <c r="C68" s="153">
        <v>887.6</v>
      </c>
      <c r="D68" s="84">
        <v>189.08</v>
      </c>
      <c r="E68" s="84">
        <v>321.69</v>
      </c>
      <c r="F68" s="45">
        <f t="shared" si="3"/>
        <v>200.83106700000002</v>
      </c>
      <c r="G68" s="45">
        <f t="shared" si="4"/>
        <v>120.858933</v>
      </c>
      <c r="H68" s="160">
        <v>50.18</v>
      </c>
      <c r="I68" s="159">
        <f aca="true" t="shared" si="18" ref="I68:I131">SUM(F68:H68)</f>
        <v>371.87</v>
      </c>
      <c r="J68" s="84">
        <v>260.26</v>
      </c>
      <c r="K68" s="84">
        <v>24.82</v>
      </c>
      <c r="L68" s="156">
        <f>C68+D68+I68+J68+K68</f>
        <v>1733.63</v>
      </c>
      <c r="M68" s="84">
        <v>54.68</v>
      </c>
      <c r="N68" s="153">
        <v>71.33</v>
      </c>
      <c r="O68" s="84">
        <v>588.35</v>
      </c>
      <c r="P68" s="156">
        <f t="shared" si="11"/>
        <v>714.36</v>
      </c>
      <c r="Q68" s="185">
        <f>L68+P68</f>
        <v>2447.9900000000002</v>
      </c>
      <c r="R68" s="36">
        <v>0</v>
      </c>
      <c r="S68" s="13"/>
      <c r="T68" s="23">
        <v>17</v>
      </c>
    </row>
    <row r="69" spans="1:20" ht="15">
      <c r="A69" s="36" t="s">
        <v>64</v>
      </c>
      <c r="B69" s="25"/>
      <c r="C69" s="44">
        <v>887.6</v>
      </c>
      <c r="D69" s="36">
        <v>189.08</v>
      </c>
      <c r="E69" s="36">
        <v>321.69</v>
      </c>
      <c r="F69" s="41">
        <f t="shared" si="3"/>
        <v>200.83106700000002</v>
      </c>
      <c r="G69" s="41">
        <f t="shared" si="4"/>
        <v>120.858933</v>
      </c>
      <c r="H69" s="158">
        <v>28.18</v>
      </c>
      <c r="I69" s="157">
        <f t="shared" si="18"/>
        <v>349.87</v>
      </c>
      <c r="J69" s="36">
        <v>260.26</v>
      </c>
      <c r="K69" s="36">
        <v>8.97</v>
      </c>
      <c r="L69" s="155">
        <f>C69+D69+I69+J69+K69</f>
        <v>1695.7800000000002</v>
      </c>
      <c r="M69" s="36">
        <v>55.63</v>
      </c>
      <c r="N69" s="153">
        <v>71.33</v>
      </c>
      <c r="O69" s="13">
        <v>588.35</v>
      </c>
      <c r="P69" s="155">
        <f t="shared" si="11"/>
        <v>715.3100000000001</v>
      </c>
      <c r="Q69" s="178">
        <f>L69+P69</f>
        <v>2411.09</v>
      </c>
      <c r="R69" s="36">
        <v>0</v>
      </c>
      <c r="S69" s="36"/>
      <c r="T69" s="25"/>
    </row>
    <row r="70" spans="1:20" ht="15.75" thickBot="1">
      <c r="A70" s="37" t="s">
        <v>63</v>
      </c>
      <c r="B70" s="53"/>
      <c r="C70" s="44">
        <v>887.6</v>
      </c>
      <c r="D70" s="13">
        <v>189.08</v>
      </c>
      <c r="E70" s="13">
        <v>321.69</v>
      </c>
      <c r="F70" s="55">
        <f t="shared" si="3"/>
        <v>200.83106700000002</v>
      </c>
      <c r="G70" s="55">
        <f t="shared" si="4"/>
        <v>120.858933</v>
      </c>
      <c r="H70" s="186">
        <v>22.55</v>
      </c>
      <c r="I70" s="159">
        <f t="shared" si="18"/>
        <v>344.24</v>
      </c>
      <c r="J70" s="13">
        <v>0</v>
      </c>
      <c r="K70" s="13">
        <v>17.44</v>
      </c>
      <c r="L70" s="156">
        <f>C70+D70+I70+J70+K70</f>
        <v>1438.3600000000001</v>
      </c>
      <c r="M70" s="13">
        <v>63.34</v>
      </c>
      <c r="N70" s="153">
        <v>71.33</v>
      </c>
      <c r="O70" s="13">
        <v>588.35</v>
      </c>
      <c r="P70" s="148">
        <f t="shared" si="11"/>
        <v>723.02</v>
      </c>
      <c r="Q70" s="177">
        <f>L70+P70</f>
        <v>2161.38</v>
      </c>
      <c r="R70" s="36">
        <v>7000</v>
      </c>
      <c r="S70" s="37">
        <v>918554</v>
      </c>
      <c r="T70" s="53"/>
    </row>
    <row r="71" spans="1:20" ht="15.75" thickBot="1">
      <c r="A71" s="52"/>
      <c r="B71" s="46"/>
      <c r="C71" s="115">
        <f>SUM(C68:C70)</f>
        <v>2662.8</v>
      </c>
      <c r="D71" s="46">
        <f>SUM(D68:D70)</f>
        <v>567.24</v>
      </c>
      <c r="E71" s="64">
        <f>SUM(E68:E70)</f>
        <v>965.0699999999999</v>
      </c>
      <c r="F71" s="146">
        <f t="shared" si="3"/>
        <v>602.493201</v>
      </c>
      <c r="G71" s="163">
        <f t="shared" si="4"/>
        <v>362.57679899999994</v>
      </c>
      <c r="H71" s="162">
        <f>SUM(H68:H70)</f>
        <v>100.91</v>
      </c>
      <c r="I71" s="115">
        <f t="shared" si="18"/>
        <v>1065.98</v>
      </c>
      <c r="J71" s="46">
        <f aca="true" t="shared" si="19" ref="J71:O71">SUM(J68:J70)</f>
        <v>520.52</v>
      </c>
      <c r="K71" s="46">
        <f t="shared" si="19"/>
        <v>51.230000000000004</v>
      </c>
      <c r="L71" s="165">
        <f t="shared" si="19"/>
        <v>4867.77</v>
      </c>
      <c r="M71" s="46">
        <f t="shared" si="19"/>
        <v>173.65</v>
      </c>
      <c r="N71" s="115">
        <f t="shared" si="19"/>
        <v>213.99</v>
      </c>
      <c r="O71" s="64">
        <f t="shared" si="19"/>
        <v>1765.0500000000002</v>
      </c>
      <c r="P71" s="143">
        <f t="shared" si="11"/>
        <v>2152.69</v>
      </c>
      <c r="Q71" s="139">
        <f>SUM(Q68:Q70)</f>
        <v>7020.46</v>
      </c>
      <c r="R71" s="161"/>
      <c r="S71" s="107"/>
      <c r="T71" s="99"/>
    </row>
    <row r="72" spans="1:20" ht="15">
      <c r="A72" s="36" t="s">
        <v>65</v>
      </c>
      <c r="B72" s="23">
        <v>18</v>
      </c>
      <c r="C72" s="153">
        <v>876.4</v>
      </c>
      <c r="D72" s="84">
        <v>14.5</v>
      </c>
      <c r="E72" s="84">
        <v>76.67</v>
      </c>
      <c r="F72" s="45">
        <f aca="true" t="shared" si="20" ref="F72:F135">E72-G72</f>
        <v>47.865081</v>
      </c>
      <c r="G72" s="45">
        <f aca="true" t="shared" si="21" ref="G72:G135">E72*37.57%</f>
        <v>28.804918999999998</v>
      </c>
      <c r="H72" s="160">
        <v>49.55</v>
      </c>
      <c r="I72" s="159">
        <f t="shared" si="18"/>
        <v>126.22</v>
      </c>
      <c r="J72" s="84">
        <v>53.3</v>
      </c>
      <c r="K72" s="84">
        <v>24.51</v>
      </c>
      <c r="L72" s="156">
        <f>C72+D72+I72+J72+K72</f>
        <v>1094.93</v>
      </c>
      <c r="M72" s="84">
        <v>54.68</v>
      </c>
      <c r="N72" s="153">
        <v>70.43</v>
      </c>
      <c r="O72" s="84">
        <v>580.93</v>
      </c>
      <c r="P72" s="156">
        <f aca="true" t="shared" si="22" ref="P72:P103">SUM(M72:O72)</f>
        <v>706.04</v>
      </c>
      <c r="Q72" s="154">
        <f>L72+P72</f>
        <v>1800.97</v>
      </c>
      <c r="R72" s="36">
        <v>0</v>
      </c>
      <c r="S72" s="13"/>
      <c r="T72" s="23">
        <v>18</v>
      </c>
    </row>
    <row r="73" spans="1:20" ht="15">
      <c r="A73" s="36" t="s">
        <v>64</v>
      </c>
      <c r="B73" s="25"/>
      <c r="C73" s="44">
        <v>876.4</v>
      </c>
      <c r="D73" s="83">
        <v>17.4</v>
      </c>
      <c r="E73" s="83">
        <v>142.27</v>
      </c>
      <c r="F73" s="41">
        <f t="shared" si="20"/>
        <v>88.81916100000001</v>
      </c>
      <c r="G73" s="41">
        <f t="shared" si="21"/>
        <v>53.450839</v>
      </c>
      <c r="H73" s="222">
        <v>27.83</v>
      </c>
      <c r="I73" s="157">
        <f t="shared" si="18"/>
        <v>170.10000000000002</v>
      </c>
      <c r="J73" s="83">
        <v>30.58</v>
      </c>
      <c r="K73" s="83">
        <v>8.86</v>
      </c>
      <c r="L73" s="155">
        <f>C73+D73+I73+J73+K73</f>
        <v>1103.34</v>
      </c>
      <c r="M73" s="83">
        <v>55.63</v>
      </c>
      <c r="N73" s="153">
        <v>70.43</v>
      </c>
      <c r="O73" s="13">
        <v>580.93</v>
      </c>
      <c r="P73" s="155">
        <f t="shared" si="22"/>
        <v>706.99</v>
      </c>
      <c r="Q73" s="178">
        <f>L73+P73</f>
        <v>1810.33</v>
      </c>
      <c r="R73" s="36">
        <v>6000</v>
      </c>
      <c r="S73" s="36" t="s">
        <v>69</v>
      </c>
      <c r="T73" s="25"/>
    </row>
    <row r="74" spans="1:20" ht="15.75" thickBot="1">
      <c r="A74" s="37" t="s">
        <v>63</v>
      </c>
      <c r="B74" s="53"/>
      <c r="C74" s="44">
        <v>876.4</v>
      </c>
      <c r="D74" s="84">
        <v>11.6</v>
      </c>
      <c r="E74" s="84">
        <v>110.66</v>
      </c>
      <c r="F74" s="55">
        <f t="shared" si="20"/>
        <v>69.085038</v>
      </c>
      <c r="G74" s="55">
        <f t="shared" si="21"/>
        <v>41.574962</v>
      </c>
      <c r="H74" s="212">
        <v>22.27</v>
      </c>
      <c r="I74" s="159">
        <f t="shared" si="18"/>
        <v>132.93</v>
      </c>
      <c r="J74" s="84">
        <v>19.22</v>
      </c>
      <c r="K74" s="84">
        <v>17.22</v>
      </c>
      <c r="L74" s="156">
        <f>K74+J74+I74+D74+C74</f>
        <v>1057.37</v>
      </c>
      <c r="M74" s="84">
        <v>63.34</v>
      </c>
      <c r="N74" s="153">
        <v>70.43</v>
      </c>
      <c r="O74" s="13">
        <v>580.93</v>
      </c>
      <c r="P74" s="148">
        <f t="shared" si="22"/>
        <v>714.6999999999999</v>
      </c>
      <c r="Q74" s="177">
        <f>L74+P74</f>
        <v>1772.0699999999997</v>
      </c>
      <c r="R74" s="36">
        <v>3000</v>
      </c>
      <c r="S74" s="37">
        <v>211291</v>
      </c>
      <c r="T74" s="53"/>
    </row>
    <row r="75" spans="1:20" ht="15.75" thickBot="1">
      <c r="A75" s="52"/>
      <c r="B75" s="46"/>
      <c r="C75" s="115">
        <f>SUM(C72:C74)</f>
        <v>2629.2</v>
      </c>
      <c r="D75" s="46">
        <f>SUM(D72:D74)</f>
        <v>43.5</v>
      </c>
      <c r="E75" s="64">
        <f>SUM(E72:E74)</f>
        <v>329.6</v>
      </c>
      <c r="F75" s="146">
        <f t="shared" si="20"/>
        <v>205.76928000000004</v>
      </c>
      <c r="G75" s="66">
        <f t="shared" si="21"/>
        <v>123.83072</v>
      </c>
      <c r="H75" s="145">
        <f>SUM(H72:H74)</f>
        <v>99.64999999999999</v>
      </c>
      <c r="I75" s="144">
        <f t="shared" si="18"/>
        <v>429.25</v>
      </c>
      <c r="J75" s="46">
        <f aca="true" t="shared" si="23" ref="J75:O75">SUM(J72:J74)</f>
        <v>103.1</v>
      </c>
      <c r="K75" s="46">
        <f t="shared" si="23"/>
        <v>50.59</v>
      </c>
      <c r="L75" s="165">
        <f t="shared" si="23"/>
        <v>3255.64</v>
      </c>
      <c r="M75" s="46">
        <f t="shared" si="23"/>
        <v>173.65</v>
      </c>
      <c r="N75" s="115">
        <f t="shared" si="23"/>
        <v>211.29000000000002</v>
      </c>
      <c r="O75" s="64">
        <f t="shared" si="23"/>
        <v>1742.79</v>
      </c>
      <c r="P75" s="143">
        <f t="shared" si="22"/>
        <v>2127.73</v>
      </c>
      <c r="Q75" s="139">
        <f>SUM(Q72:Q74)</f>
        <v>5383.37</v>
      </c>
      <c r="R75" s="161"/>
      <c r="S75" s="107"/>
      <c r="T75" s="99"/>
    </row>
    <row r="76" spans="1:20" ht="15">
      <c r="A76" s="36" t="s">
        <v>65</v>
      </c>
      <c r="B76" s="23">
        <v>19</v>
      </c>
      <c r="C76" s="153">
        <v>994</v>
      </c>
      <c r="D76" s="84">
        <v>193.72</v>
      </c>
      <c r="E76" s="84">
        <v>216.57</v>
      </c>
      <c r="F76" s="45">
        <f t="shared" si="20"/>
        <v>135.204651</v>
      </c>
      <c r="G76" s="45">
        <f t="shared" si="21"/>
        <v>81.365349</v>
      </c>
      <c r="H76" s="160">
        <v>56.2</v>
      </c>
      <c r="I76" s="159">
        <f t="shared" si="18"/>
        <v>272.77</v>
      </c>
      <c r="J76" s="84">
        <v>260.26</v>
      </c>
      <c r="K76" s="84">
        <v>27.8</v>
      </c>
      <c r="L76" s="156">
        <f>C76+D76+I76+J76+K76</f>
        <v>1748.55</v>
      </c>
      <c r="M76" s="84">
        <v>54.68</v>
      </c>
      <c r="N76" s="153">
        <v>79.88</v>
      </c>
      <c r="O76" s="84">
        <v>658.88</v>
      </c>
      <c r="P76" s="156">
        <f t="shared" si="22"/>
        <v>793.44</v>
      </c>
      <c r="Q76" s="154">
        <f>L76+P76</f>
        <v>2541.99</v>
      </c>
      <c r="R76" s="36">
        <v>2500</v>
      </c>
      <c r="S76" s="13">
        <v>715083</v>
      </c>
      <c r="T76" s="23">
        <v>19</v>
      </c>
    </row>
    <row r="77" spans="1:20" ht="15">
      <c r="A77" s="36" t="s">
        <v>64</v>
      </c>
      <c r="B77" s="25"/>
      <c r="C77" s="44">
        <v>994</v>
      </c>
      <c r="D77" s="36">
        <v>214.6</v>
      </c>
      <c r="E77" s="36">
        <v>233.56</v>
      </c>
      <c r="F77" s="41">
        <f t="shared" si="20"/>
        <v>145.811508</v>
      </c>
      <c r="G77" s="41">
        <f t="shared" si="21"/>
        <v>87.748492</v>
      </c>
      <c r="H77" s="158">
        <v>31.56</v>
      </c>
      <c r="I77" s="157">
        <f t="shared" si="18"/>
        <v>265.12</v>
      </c>
      <c r="J77" s="36">
        <v>260.26</v>
      </c>
      <c r="K77" s="36">
        <v>10.05</v>
      </c>
      <c r="L77" s="155">
        <f>C77+D77+I77+J77+K77</f>
        <v>1744.0299999999997</v>
      </c>
      <c r="M77" s="36">
        <v>55.63</v>
      </c>
      <c r="N77" s="153">
        <v>79.88</v>
      </c>
      <c r="O77" s="13">
        <v>658.88</v>
      </c>
      <c r="P77" s="155">
        <f t="shared" si="22"/>
        <v>794.39</v>
      </c>
      <c r="Q77" s="178">
        <f>L77+P77</f>
        <v>2538.4199999999996</v>
      </c>
      <c r="R77" s="36">
        <v>2000</v>
      </c>
      <c r="S77" s="36">
        <v>308538</v>
      </c>
      <c r="T77" s="25"/>
    </row>
    <row r="78" spans="1:20" ht="15.75" thickBot="1">
      <c r="A78" s="37" t="s">
        <v>63</v>
      </c>
      <c r="B78" s="53"/>
      <c r="C78" s="44">
        <v>994</v>
      </c>
      <c r="D78" s="13">
        <v>372.36</v>
      </c>
      <c r="E78" s="13">
        <v>389.27</v>
      </c>
      <c r="F78" s="55">
        <f t="shared" si="20"/>
        <v>243.021261</v>
      </c>
      <c r="G78" s="55">
        <f t="shared" si="21"/>
        <v>146.24873899999997</v>
      </c>
      <c r="H78" s="186">
        <v>25.25</v>
      </c>
      <c r="I78" s="159">
        <f t="shared" si="18"/>
        <v>414.52</v>
      </c>
      <c r="J78" s="13">
        <v>0</v>
      </c>
      <c r="K78" s="13">
        <v>13.68</v>
      </c>
      <c r="L78" s="156">
        <f>C78+D78+I78+J78+K78</f>
        <v>1794.5600000000002</v>
      </c>
      <c r="M78" s="13">
        <v>63.34</v>
      </c>
      <c r="N78" s="153">
        <v>79.88</v>
      </c>
      <c r="O78" s="13">
        <v>658.88</v>
      </c>
      <c r="P78" s="148">
        <f t="shared" si="22"/>
        <v>802.1</v>
      </c>
      <c r="Q78" s="177">
        <f>L78+P78</f>
        <v>2596.6600000000003</v>
      </c>
      <c r="R78" s="36">
        <v>2500</v>
      </c>
      <c r="S78" s="37">
        <v>388890</v>
      </c>
      <c r="T78" s="53"/>
    </row>
    <row r="79" spans="1:20" ht="15.75" thickBot="1">
      <c r="A79" s="52"/>
      <c r="B79" s="46"/>
      <c r="C79" s="115">
        <f>SUM(C76:C78)</f>
        <v>2982</v>
      </c>
      <c r="D79" s="46">
        <f>SUM(D76:D78)</f>
        <v>780.6800000000001</v>
      </c>
      <c r="E79" s="64">
        <f>SUM(E76:E78)</f>
        <v>839.4</v>
      </c>
      <c r="F79" s="146">
        <f t="shared" si="20"/>
        <v>524.03742</v>
      </c>
      <c r="G79" s="163">
        <f t="shared" si="21"/>
        <v>315.36258</v>
      </c>
      <c r="H79" s="162">
        <f>SUM(H76:H78)</f>
        <v>113.01</v>
      </c>
      <c r="I79" s="115">
        <f t="shared" si="18"/>
        <v>952.41</v>
      </c>
      <c r="J79" s="46">
        <f aca="true" t="shared" si="24" ref="J79:O79">SUM(J76:J78)</f>
        <v>520.52</v>
      </c>
      <c r="K79" s="46">
        <f t="shared" si="24"/>
        <v>51.53</v>
      </c>
      <c r="L79" s="165">
        <f t="shared" si="24"/>
        <v>5287.14</v>
      </c>
      <c r="M79" s="46">
        <f t="shared" si="24"/>
        <v>173.65</v>
      </c>
      <c r="N79" s="115">
        <f t="shared" si="24"/>
        <v>239.64</v>
      </c>
      <c r="O79" s="64">
        <f t="shared" si="24"/>
        <v>1976.6399999999999</v>
      </c>
      <c r="P79" s="143">
        <f t="shared" si="22"/>
        <v>2389.93</v>
      </c>
      <c r="Q79" s="139">
        <f>SUM(Q76:Q78)</f>
        <v>7677.07</v>
      </c>
      <c r="R79" s="161"/>
      <c r="S79" s="107"/>
      <c r="T79" s="99"/>
    </row>
    <row r="80" spans="1:20" ht="15">
      <c r="A80" s="36" t="s">
        <v>65</v>
      </c>
      <c r="B80" s="23">
        <v>20</v>
      </c>
      <c r="C80" s="153">
        <v>1324.4</v>
      </c>
      <c r="D80" s="84">
        <v>180.67</v>
      </c>
      <c r="E80" s="84">
        <v>200.76</v>
      </c>
      <c r="F80" s="45">
        <f t="shared" si="20"/>
        <v>125.334468</v>
      </c>
      <c r="G80" s="45">
        <f t="shared" si="21"/>
        <v>75.42553199999999</v>
      </c>
      <c r="H80" s="160">
        <v>74.88</v>
      </c>
      <c r="I80" s="159">
        <f t="shared" si="18"/>
        <v>275.64</v>
      </c>
      <c r="J80" s="179">
        <v>0</v>
      </c>
      <c r="K80" s="84">
        <v>37.04</v>
      </c>
      <c r="L80" s="156">
        <f>C80+D80+I80+J80+K80</f>
        <v>1817.75</v>
      </c>
      <c r="M80" s="84">
        <v>109.36</v>
      </c>
      <c r="N80" s="153">
        <v>106.43</v>
      </c>
      <c r="O80" s="84">
        <v>877.89</v>
      </c>
      <c r="P80" s="156">
        <f t="shared" si="22"/>
        <v>1093.68</v>
      </c>
      <c r="Q80" s="154">
        <f>L80+P80</f>
        <v>2911.4300000000003</v>
      </c>
      <c r="R80" s="36">
        <v>6000</v>
      </c>
      <c r="S80" s="13">
        <v>458514</v>
      </c>
      <c r="T80" s="23">
        <v>20</v>
      </c>
    </row>
    <row r="81" spans="1:20" ht="15">
      <c r="A81" s="36" t="s">
        <v>64</v>
      </c>
      <c r="B81" s="25"/>
      <c r="C81" s="44">
        <v>1324.4</v>
      </c>
      <c r="D81" s="36">
        <v>160.37</v>
      </c>
      <c r="E81" s="36">
        <v>176.26</v>
      </c>
      <c r="F81" s="41">
        <f t="shared" si="20"/>
        <v>110.039118</v>
      </c>
      <c r="G81" s="41">
        <f t="shared" si="21"/>
        <v>66.22088199999999</v>
      </c>
      <c r="H81" s="158">
        <v>42.05</v>
      </c>
      <c r="I81" s="157">
        <f t="shared" si="18"/>
        <v>218.31</v>
      </c>
      <c r="J81" s="172">
        <v>0</v>
      </c>
      <c r="K81" s="36">
        <v>13.39</v>
      </c>
      <c r="L81" s="155">
        <f>C81+D81+I81+J81+K81</f>
        <v>1716.47</v>
      </c>
      <c r="M81" s="36">
        <v>111.26</v>
      </c>
      <c r="N81" s="153">
        <v>106.43</v>
      </c>
      <c r="O81" s="84">
        <v>877.89</v>
      </c>
      <c r="P81" s="155">
        <f t="shared" si="22"/>
        <v>1095.58</v>
      </c>
      <c r="Q81" s="178">
        <f>L81+P81</f>
        <v>2812.05</v>
      </c>
      <c r="R81" s="36">
        <v>0</v>
      </c>
      <c r="S81" s="36"/>
      <c r="T81" s="25"/>
    </row>
    <row r="82" spans="1:20" ht="15.75" thickBot="1">
      <c r="A82" s="37" t="s">
        <v>63</v>
      </c>
      <c r="B82" s="53"/>
      <c r="C82" s="44">
        <v>1324.4</v>
      </c>
      <c r="D82" s="13">
        <v>512.72</v>
      </c>
      <c r="E82" s="54">
        <v>428.79</v>
      </c>
      <c r="F82" s="55">
        <f t="shared" si="20"/>
        <v>267.693597</v>
      </c>
      <c r="G82" s="55">
        <f t="shared" si="21"/>
        <v>161.096403</v>
      </c>
      <c r="H82" s="186">
        <v>33.65</v>
      </c>
      <c r="I82" s="159">
        <f t="shared" si="18"/>
        <v>462.44</v>
      </c>
      <c r="J82" s="195">
        <v>0</v>
      </c>
      <c r="K82" s="13">
        <v>18.22</v>
      </c>
      <c r="L82" s="156">
        <f>C82+D82+I82+J82+K82</f>
        <v>2317.7799999999997</v>
      </c>
      <c r="M82" s="13">
        <v>126.68</v>
      </c>
      <c r="N82" s="153">
        <v>106.43</v>
      </c>
      <c r="O82" s="84">
        <v>877.89</v>
      </c>
      <c r="P82" s="148">
        <f t="shared" si="22"/>
        <v>1111</v>
      </c>
      <c r="Q82" s="177">
        <f>L82+P82</f>
        <v>3428.7799999999997</v>
      </c>
      <c r="R82" s="36">
        <v>0</v>
      </c>
      <c r="S82" s="37"/>
      <c r="T82" s="53"/>
    </row>
    <row r="83" spans="1:20" ht="15.75" thickBot="1">
      <c r="A83" s="52"/>
      <c r="B83" s="46"/>
      <c r="C83" s="115">
        <f>SUM(C80:C82)</f>
        <v>3973.2000000000003</v>
      </c>
      <c r="D83" s="64">
        <f>SUM(D80:D82)</f>
        <v>853.76</v>
      </c>
      <c r="E83" s="52">
        <f>SUM(E80:E82)</f>
        <v>805.81</v>
      </c>
      <c r="F83" s="66">
        <f t="shared" si="20"/>
        <v>503.067183</v>
      </c>
      <c r="G83" s="163">
        <f t="shared" si="21"/>
        <v>302.74281699999995</v>
      </c>
      <c r="H83" s="162">
        <f>SUM(H80:H82)</f>
        <v>150.57999999999998</v>
      </c>
      <c r="I83" s="115">
        <f t="shared" si="18"/>
        <v>956.3899999999999</v>
      </c>
      <c r="J83" s="46">
        <f aca="true" t="shared" si="25" ref="J83:O83">SUM(J80:J82)</f>
        <v>0</v>
      </c>
      <c r="K83" s="64">
        <f t="shared" si="25"/>
        <v>68.65</v>
      </c>
      <c r="L83" s="143">
        <f t="shared" si="25"/>
        <v>5852</v>
      </c>
      <c r="M83" s="99">
        <f t="shared" si="25"/>
        <v>347.3</v>
      </c>
      <c r="N83" s="115">
        <f t="shared" si="25"/>
        <v>319.29</v>
      </c>
      <c r="O83" s="64">
        <f t="shared" si="25"/>
        <v>2633.67</v>
      </c>
      <c r="P83" s="143">
        <f t="shared" si="22"/>
        <v>3300.26</v>
      </c>
      <c r="Q83" s="139">
        <f>SUM(Q80:Q82)</f>
        <v>9152.26</v>
      </c>
      <c r="R83" s="221"/>
      <c r="S83" s="107"/>
      <c r="T83" s="99"/>
    </row>
    <row r="84" spans="1:20" ht="15">
      <c r="A84" s="36" t="s">
        <v>65</v>
      </c>
      <c r="B84" s="23">
        <v>21</v>
      </c>
      <c r="C84" s="153">
        <v>1296.4</v>
      </c>
      <c r="D84" s="84">
        <v>0</v>
      </c>
      <c r="E84" s="84">
        <v>0</v>
      </c>
      <c r="F84" s="45">
        <f t="shared" si="20"/>
        <v>0</v>
      </c>
      <c r="G84" s="45">
        <f t="shared" si="21"/>
        <v>0</v>
      </c>
      <c r="H84" s="160">
        <v>73.29</v>
      </c>
      <c r="I84" s="159">
        <f t="shared" si="18"/>
        <v>73.29</v>
      </c>
      <c r="J84" s="84">
        <v>0</v>
      </c>
      <c r="K84" s="84">
        <v>36.25</v>
      </c>
      <c r="L84" s="156">
        <f>C84+D84+I84+J84+K84</f>
        <v>1405.94</v>
      </c>
      <c r="M84" s="153">
        <v>0</v>
      </c>
      <c r="N84" s="153">
        <v>104.18</v>
      </c>
      <c r="O84" s="153">
        <v>859.33</v>
      </c>
      <c r="P84" s="156">
        <f t="shared" si="22"/>
        <v>963.51</v>
      </c>
      <c r="Q84" s="154">
        <f aca="true" t="shared" si="26" ref="Q84:Q94">L84+P84</f>
        <v>2369.45</v>
      </c>
      <c r="R84" s="36">
        <v>5000</v>
      </c>
      <c r="S84" s="13">
        <v>335692</v>
      </c>
      <c r="T84" s="23">
        <v>21</v>
      </c>
    </row>
    <row r="85" spans="1:20" ht="15">
      <c r="A85" s="36" t="s">
        <v>64</v>
      </c>
      <c r="B85" s="25"/>
      <c r="C85" s="44">
        <v>1296.4</v>
      </c>
      <c r="D85" s="36">
        <v>0</v>
      </c>
      <c r="E85" s="13">
        <v>0</v>
      </c>
      <c r="F85" s="41">
        <f t="shared" si="20"/>
        <v>0</v>
      </c>
      <c r="G85" s="41">
        <f t="shared" si="21"/>
        <v>0</v>
      </c>
      <c r="H85" s="186">
        <v>41.16</v>
      </c>
      <c r="I85" s="159">
        <f t="shared" si="18"/>
        <v>41.16</v>
      </c>
      <c r="J85" s="36">
        <v>0</v>
      </c>
      <c r="K85" s="36">
        <v>13.1</v>
      </c>
      <c r="L85" s="155">
        <f>C85+D85+I85+J85+K85</f>
        <v>1350.66</v>
      </c>
      <c r="M85" s="44">
        <v>0</v>
      </c>
      <c r="N85" s="153">
        <v>104.18</v>
      </c>
      <c r="O85" s="44">
        <v>859.33</v>
      </c>
      <c r="P85" s="155">
        <f t="shared" si="22"/>
        <v>963.51</v>
      </c>
      <c r="Q85" s="178">
        <f t="shared" si="26"/>
        <v>2314.17</v>
      </c>
      <c r="R85" s="36">
        <v>5000</v>
      </c>
      <c r="S85" s="36">
        <v>264635</v>
      </c>
      <c r="T85" s="25"/>
    </row>
    <row r="86" spans="1:20" ht="15.75" thickBot="1">
      <c r="A86" s="37" t="s">
        <v>63</v>
      </c>
      <c r="B86" s="53"/>
      <c r="C86" s="38">
        <v>1296.4</v>
      </c>
      <c r="D86" s="36">
        <v>58</v>
      </c>
      <c r="E86" s="54">
        <v>79.04</v>
      </c>
      <c r="F86" s="55">
        <f t="shared" si="20"/>
        <v>49.344672</v>
      </c>
      <c r="G86" s="55">
        <f t="shared" si="21"/>
        <v>29.695328</v>
      </c>
      <c r="H86" s="194">
        <v>32.94</v>
      </c>
      <c r="I86" s="20">
        <f t="shared" si="18"/>
        <v>111.98</v>
      </c>
      <c r="J86" s="37">
        <v>0</v>
      </c>
      <c r="K86" s="37">
        <v>25.47</v>
      </c>
      <c r="L86" s="148">
        <f>C86+D86+I86+J86+K86</f>
        <v>1491.8500000000001</v>
      </c>
      <c r="M86" s="104">
        <v>0</v>
      </c>
      <c r="N86" s="149">
        <v>104.18</v>
      </c>
      <c r="O86" s="44">
        <v>859.33</v>
      </c>
      <c r="P86" s="148">
        <f t="shared" si="22"/>
        <v>963.51</v>
      </c>
      <c r="Q86" s="177">
        <f t="shared" si="26"/>
        <v>2455.36</v>
      </c>
      <c r="R86" s="36">
        <v>0</v>
      </c>
      <c r="S86" s="37"/>
      <c r="T86" s="53"/>
    </row>
    <row r="87" spans="1:20" ht="15.75" thickBot="1">
      <c r="A87" s="52"/>
      <c r="B87" s="46"/>
      <c r="C87" s="115">
        <f>SUM(C84:C86)</f>
        <v>3889.2000000000003</v>
      </c>
      <c r="D87" s="64">
        <f>SUM(D84:D86)</f>
        <v>58</v>
      </c>
      <c r="E87" s="52">
        <f>SUM(E84:E86)</f>
        <v>79.04</v>
      </c>
      <c r="F87" s="66">
        <f t="shared" si="20"/>
        <v>49.344672</v>
      </c>
      <c r="G87" s="163">
        <f t="shared" si="21"/>
        <v>29.695328</v>
      </c>
      <c r="H87" s="162">
        <f>SUM(H84:H86)</f>
        <v>147.39</v>
      </c>
      <c r="I87" s="115">
        <f t="shared" si="18"/>
        <v>226.43</v>
      </c>
      <c r="J87" s="46">
        <f aca="true" t="shared" si="27" ref="J87:P87">SUM(J84:J86)</f>
        <v>0</v>
      </c>
      <c r="K87" s="64">
        <f t="shared" si="27"/>
        <v>74.82</v>
      </c>
      <c r="L87" s="143">
        <f t="shared" si="27"/>
        <v>4248.450000000001</v>
      </c>
      <c r="M87" s="141">
        <f t="shared" si="27"/>
        <v>0</v>
      </c>
      <c r="N87" s="141">
        <f t="shared" si="27"/>
        <v>312.54</v>
      </c>
      <c r="O87" s="191">
        <f t="shared" si="27"/>
        <v>2577.9900000000002</v>
      </c>
      <c r="P87" s="143">
        <f t="shared" si="27"/>
        <v>2890.5299999999997</v>
      </c>
      <c r="Q87" s="139">
        <f t="shared" si="26"/>
        <v>7138.9800000000005</v>
      </c>
      <c r="R87" s="161"/>
      <c r="S87" s="107"/>
      <c r="T87" s="99"/>
    </row>
    <row r="88" spans="1:20" ht="15">
      <c r="A88" s="36" t="s">
        <v>65</v>
      </c>
      <c r="B88" s="23">
        <v>22</v>
      </c>
      <c r="C88" s="153">
        <v>845.6</v>
      </c>
      <c r="D88" s="84">
        <v>145.17</v>
      </c>
      <c r="E88" s="84">
        <v>336.04</v>
      </c>
      <c r="F88" s="45">
        <f t="shared" si="20"/>
        <v>209.78977200000003</v>
      </c>
      <c r="G88" s="45">
        <f t="shared" si="21"/>
        <v>126.250228</v>
      </c>
      <c r="H88" s="160">
        <v>47.81</v>
      </c>
      <c r="I88" s="159">
        <f t="shared" si="18"/>
        <v>383.85</v>
      </c>
      <c r="J88" s="84">
        <v>260.26</v>
      </c>
      <c r="K88" s="84">
        <v>23.65</v>
      </c>
      <c r="L88" s="156">
        <f>C88+D88+I88+J88+K88</f>
        <v>1658.53</v>
      </c>
      <c r="M88" s="84">
        <v>54.68</v>
      </c>
      <c r="N88" s="153">
        <v>67.95</v>
      </c>
      <c r="O88" s="84">
        <v>560.51</v>
      </c>
      <c r="P88" s="156">
        <f aca="true" t="shared" si="28" ref="P88:P118">SUM(M88:O88)</f>
        <v>683.14</v>
      </c>
      <c r="Q88" s="154">
        <f t="shared" si="26"/>
        <v>2341.67</v>
      </c>
      <c r="R88" s="36">
        <v>0</v>
      </c>
      <c r="S88" s="13"/>
      <c r="T88" s="23">
        <v>22</v>
      </c>
    </row>
    <row r="89" spans="1:20" ht="15">
      <c r="A89" s="36" t="s">
        <v>64</v>
      </c>
      <c r="B89" s="25"/>
      <c r="C89" s="44">
        <v>845.6</v>
      </c>
      <c r="D89" s="36">
        <v>1856</v>
      </c>
      <c r="E89" s="36">
        <v>1264.64</v>
      </c>
      <c r="F89" s="41">
        <f t="shared" si="20"/>
        <v>789.514752</v>
      </c>
      <c r="G89" s="41">
        <f t="shared" si="21"/>
        <v>475.125248</v>
      </c>
      <c r="H89" s="158">
        <v>26.85</v>
      </c>
      <c r="I89" s="157">
        <f t="shared" si="18"/>
        <v>1291.49</v>
      </c>
      <c r="J89" s="36">
        <v>260.26</v>
      </c>
      <c r="K89" s="36">
        <v>8.55</v>
      </c>
      <c r="L89" s="155">
        <f>C89+D89+I89+J89+K89</f>
        <v>4261.900000000001</v>
      </c>
      <c r="M89" s="83">
        <v>55.63</v>
      </c>
      <c r="N89" s="153">
        <v>67.95</v>
      </c>
      <c r="O89" s="13">
        <v>560.51</v>
      </c>
      <c r="P89" s="155">
        <f t="shared" si="28"/>
        <v>684.09</v>
      </c>
      <c r="Q89" s="178">
        <f t="shared" si="26"/>
        <v>4945.990000000001</v>
      </c>
      <c r="R89" s="36">
        <v>0</v>
      </c>
      <c r="S89" s="36"/>
      <c r="T89" s="25"/>
    </row>
    <row r="90" spans="1:20" ht="15.75" thickBot="1">
      <c r="A90" s="37" t="s">
        <v>63</v>
      </c>
      <c r="B90" s="53"/>
      <c r="C90" s="104">
        <v>845.6</v>
      </c>
      <c r="D90" s="37">
        <v>189.08</v>
      </c>
      <c r="E90" s="37">
        <v>321.69</v>
      </c>
      <c r="F90" s="55">
        <f t="shared" si="20"/>
        <v>200.83106700000002</v>
      </c>
      <c r="G90" s="55">
        <f t="shared" si="21"/>
        <v>120.858933</v>
      </c>
      <c r="H90" s="152">
        <v>21.48</v>
      </c>
      <c r="I90" s="151">
        <f t="shared" si="18"/>
        <v>343.17</v>
      </c>
      <c r="J90" s="37">
        <v>0</v>
      </c>
      <c r="K90" s="37">
        <v>11.64</v>
      </c>
      <c r="L90" s="148">
        <f>C90+D90+I90+J90+K90</f>
        <v>1389.4900000000002</v>
      </c>
      <c r="M90" s="78">
        <v>63.34</v>
      </c>
      <c r="N90" s="153">
        <v>67.95</v>
      </c>
      <c r="O90" s="13">
        <v>560.51</v>
      </c>
      <c r="P90" s="148">
        <f t="shared" si="28"/>
        <v>691.8</v>
      </c>
      <c r="Q90" s="177">
        <f t="shared" si="26"/>
        <v>2081.29</v>
      </c>
      <c r="R90" s="36">
        <v>0</v>
      </c>
      <c r="S90" s="37"/>
      <c r="T90" s="53"/>
    </row>
    <row r="91" spans="1:20" ht="15.75" thickBot="1">
      <c r="A91" s="52"/>
      <c r="B91" s="64"/>
      <c r="C91" s="141">
        <f>SUM(C88:C90)</f>
        <v>2536.8</v>
      </c>
      <c r="D91" s="142">
        <f>SUM(D88:D90)</f>
        <v>2190.25</v>
      </c>
      <c r="E91" s="52">
        <f>SUM(E88:E90)</f>
        <v>1922.3700000000001</v>
      </c>
      <c r="F91" s="66">
        <f t="shared" si="20"/>
        <v>1200.1355910000002</v>
      </c>
      <c r="G91" s="163">
        <f t="shared" si="21"/>
        <v>722.234409</v>
      </c>
      <c r="H91" s="162">
        <f>SUM(H88:H90)</f>
        <v>96.14</v>
      </c>
      <c r="I91" s="115">
        <f t="shared" si="18"/>
        <v>2018.5100000000004</v>
      </c>
      <c r="J91" s="46">
        <f aca="true" t="shared" si="29" ref="J91:O91">SUM(J88:J90)</f>
        <v>520.52</v>
      </c>
      <c r="K91" s="64">
        <f t="shared" si="29"/>
        <v>43.84</v>
      </c>
      <c r="L91" s="143">
        <f t="shared" si="29"/>
        <v>7309.92</v>
      </c>
      <c r="M91" s="99">
        <f t="shared" si="29"/>
        <v>173.65</v>
      </c>
      <c r="N91" s="115">
        <f t="shared" si="29"/>
        <v>203.85000000000002</v>
      </c>
      <c r="O91" s="64">
        <f t="shared" si="29"/>
        <v>1681.53</v>
      </c>
      <c r="P91" s="143">
        <f t="shared" si="28"/>
        <v>2059.0299999999997</v>
      </c>
      <c r="Q91" s="139">
        <f t="shared" si="26"/>
        <v>9368.95</v>
      </c>
      <c r="R91" s="161"/>
      <c r="S91" s="107"/>
      <c r="T91" s="142"/>
    </row>
    <row r="92" spans="1:20" ht="15">
      <c r="A92" s="36" t="s">
        <v>65</v>
      </c>
      <c r="B92" s="23">
        <v>23</v>
      </c>
      <c r="C92" s="153">
        <v>1282.4</v>
      </c>
      <c r="D92" s="84">
        <v>179.22</v>
      </c>
      <c r="E92" s="84">
        <v>245.42</v>
      </c>
      <c r="F92" s="45">
        <f t="shared" si="20"/>
        <v>153.215706</v>
      </c>
      <c r="G92" s="45">
        <f t="shared" si="21"/>
        <v>92.20429399999999</v>
      </c>
      <c r="H92" s="160">
        <v>72.5</v>
      </c>
      <c r="I92" s="159">
        <f t="shared" si="18"/>
        <v>317.92</v>
      </c>
      <c r="J92" s="84">
        <v>520.52</v>
      </c>
      <c r="K92" s="84">
        <v>35.86</v>
      </c>
      <c r="L92" s="156">
        <f>C92+D92+I92+J92+K92</f>
        <v>2335.9200000000005</v>
      </c>
      <c r="M92" s="84">
        <v>109.36</v>
      </c>
      <c r="N92" s="153">
        <v>103.05</v>
      </c>
      <c r="O92" s="84">
        <v>850.05</v>
      </c>
      <c r="P92" s="156">
        <f t="shared" si="28"/>
        <v>1062.46</v>
      </c>
      <c r="Q92" s="154">
        <f t="shared" si="26"/>
        <v>3398.3800000000006</v>
      </c>
      <c r="R92" s="36">
        <v>3350</v>
      </c>
      <c r="S92" s="13">
        <v>199237</v>
      </c>
      <c r="T92" s="23">
        <v>23</v>
      </c>
    </row>
    <row r="93" spans="1:20" ht="15">
      <c r="A93" s="36" t="s">
        <v>64</v>
      </c>
      <c r="B93" s="25"/>
      <c r="C93" s="44">
        <v>1282.4</v>
      </c>
      <c r="D93" s="36">
        <v>290</v>
      </c>
      <c r="E93" s="36">
        <v>362.79</v>
      </c>
      <c r="F93" s="41">
        <f t="shared" si="20"/>
        <v>226.489797</v>
      </c>
      <c r="G93" s="41">
        <f t="shared" si="21"/>
        <v>136.300203</v>
      </c>
      <c r="H93" s="158">
        <v>40.72</v>
      </c>
      <c r="I93" s="157">
        <f t="shared" si="18"/>
        <v>403.51</v>
      </c>
      <c r="J93" s="36">
        <v>520.52</v>
      </c>
      <c r="K93" s="36">
        <v>12.96</v>
      </c>
      <c r="L93" s="155">
        <f>C93+D93+I93+J93+K93</f>
        <v>2509.3900000000003</v>
      </c>
      <c r="M93" s="36">
        <v>111.26</v>
      </c>
      <c r="N93" s="153">
        <v>103.05</v>
      </c>
      <c r="O93" s="13">
        <v>850.05</v>
      </c>
      <c r="P93" s="155">
        <f t="shared" si="28"/>
        <v>1064.36</v>
      </c>
      <c r="Q93" s="178">
        <f t="shared" si="26"/>
        <v>3573.75</v>
      </c>
      <c r="R93" s="36">
        <v>3400</v>
      </c>
      <c r="S93" s="36">
        <v>504234</v>
      </c>
      <c r="T93" s="25"/>
    </row>
    <row r="94" spans="1:20" ht="15.75" thickBot="1">
      <c r="A94" s="37" t="s">
        <v>63</v>
      </c>
      <c r="B94" s="53"/>
      <c r="C94" s="38">
        <v>1282.4</v>
      </c>
      <c r="D94" s="37">
        <v>207.64</v>
      </c>
      <c r="E94" s="37">
        <v>260.44</v>
      </c>
      <c r="F94" s="55">
        <f t="shared" si="20"/>
        <v>162.592692</v>
      </c>
      <c r="G94" s="55">
        <f t="shared" si="21"/>
        <v>97.847308</v>
      </c>
      <c r="H94" s="152">
        <v>32.58</v>
      </c>
      <c r="I94" s="151">
        <f t="shared" si="18"/>
        <v>293.02</v>
      </c>
      <c r="J94" s="37">
        <v>0</v>
      </c>
      <c r="K94" s="37">
        <v>17.65</v>
      </c>
      <c r="L94" s="148">
        <f>C94+D94+I94+J94+K94</f>
        <v>1800.71</v>
      </c>
      <c r="M94" s="37">
        <v>126.68</v>
      </c>
      <c r="N94" s="153">
        <v>103.05</v>
      </c>
      <c r="O94" s="13">
        <v>850.05</v>
      </c>
      <c r="P94" s="148">
        <f t="shared" si="28"/>
        <v>1079.78</v>
      </c>
      <c r="Q94" s="177">
        <f t="shared" si="26"/>
        <v>2880.49</v>
      </c>
      <c r="R94" s="36">
        <v>3600</v>
      </c>
      <c r="S94" s="37">
        <v>87055</v>
      </c>
      <c r="T94" s="53"/>
    </row>
    <row r="95" spans="1:20" ht="15.75" thickBot="1">
      <c r="A95" s="52"/>
      <c r="B95" s="46"/>
      <c r="C95" s="115">
        <f>SUM(C92:C94)</f>
        <v>3847.2000000000003</v>
      </c>
      <c r="D95" s="64">
        <f>SUM(D92:D94)</f>
        <v>676.86</v>
      </c>
      <c r="E95" s="52">
        <f>SUM(E92:E94)</f>
        <v>868.6500000000001</v>
      </c>
      <c r="F95" s="66">
        <f t="shared" si="20"/>
        <v>542.2981950000001</v>
      </c>
      <c r="G95" s="163">
        <f t="shared" si="21"/>
        <v>326.351805</v>
      </c>
      <c r="H95" s="162">
        <f>SUM(H92:H94)</f>
        <v>145.8</v>
      </c>
      <c r="I95" s="115">
        <f t="shared" si="18"/>
        <v>1014.45</v>
      </c>
      <c r="J95" s="46">
        <f aca="true" t="shared" si="30" ref="J95:O95">SUM(J92:J94)</f>
        <v>1041.04</v>
      </c>
      <c r="K95" s="64">
        <f t="shared" si="30"/>
        <v>66.47</v>
      </c>
      <c r="L95" s="143">
        <f t="shared" si="30"/>
        <v>6646.020000000001</v>
      </c>
      <c r="M95" s="99">
        <f t="shared" si="30"/>
        <v>347.3</v>
      </c>
      <c r="N95" s="115">
        <f t="shared" si="30"/>
        <v>309.15</v>
      </c>
      <c r="O95" s="64">
        <f t="shared" si="30"/>
        <v>2550.1499999999996</v>
      </c>
      <c r="P95" s="143">
        <f t="shared" si="28"/>
        <v>3206.5999999999995</v>
      </c>
      <c r="Q95" s="139">
        <f>SUM(Q92:Q94)</f>
        <v>9852.62</v>
      </c>
      <c r="R95" s="161"/>
      <c r="S95" s="107"/>
      <c r="T95" s="99"/>
    </row>
    <row r="96" spans="1:20" ht="15">
      <c r="A96" s="36" t="s">
        <v>65</v>
      </c>
      <c r="B96" s="23">
        <v>24</v>
      </c>
      <c r="C96" s="153">
        <v>1296.4</v>
      </c>
      <c r="D96" s="84">
        <v>348</v>
      </c>
      <c r="E96" s="84">
        <v>517.71</v>
      </c>
      <c r="F96" s="45">
        <f t="shared" si="20"/>
        <v>323.20635300000004</v>
      </c>
      <c r="G96" s="45">
        <f t="shared" si="21"/>
        <v>194.503647</v>
      </c>
      <c r="H96" s="160">
        <v>73.29</v>
      </c>
      <c r="I96" s="159">
        <f t="shared" si="18"/>
        <v>591</v>
      </c>
      <c r="J96" s="84">
        <v>520.52</v>
      </c>
      <c r="K96" s="84">
        <v>36.25</v>
      </c>
      <c r="L96" s="156">
        <f>C96+D96+I96+J96+K96</f>
        <v>2792.17</v>
      </c>
      <c r="M96" s="84">
        <v>109.36</v>
      </c>
      <c r="N96" s="153">
        <v>104.18</v>
      </c>
      <c r="O96" s="84">
        <v>859.33</v>
      </c>
      <c r="P96" s="156">
        <f t="shared" si="28"/>
        <v>1072.8700000000001</v>
      </c>
      <c r="Q96" s="154">
        <f>L96+P96</f>
        <v>3865.04</v>
      </c>
      <c r="R96" s="36">
        <v>20000</v>
      </c>
      <c r="S96" s="13">
        <v>285160</v>
      </c>
      <c r="T96" s="23">
        <v>24</v>
      </c>
    </row>
    <row r="97" spans="1:20" ht="15">
      <c r="A97" s="36" t="s">
        <v>64</v>
      </c>
      <c r="B97" s="25"/>
      <c r="C97" s="44">
        <v>1296.4</v>
      </c>
      <c r="D97" s="36">
        <v>406.17</v>
      </c>
      <c r="E97" s="36">
        <v>430.93</v>
      </c>
      <c r="F97" s="41">
        <f t="shared" si="20"/>
        <v>269.029599</v>
      </c>
      <c r="G97" s="41">
        <f t="shared" si="21"/>
        <v>161.900401</v>
      </c>
      <c r="H97" s="158">
        <v>41.16</v>
      </c>
      <c r="I97" s="157">
        <f t="shared" si="18"/>
        <v>472.09000000000003</v>
      </c>
      <c r="J97" s="36">
        <v>520.52</v>
      </c>
      <c r="K97" s="36">
        <v>13.1</v>
      </c>
      <c r="L97" s="155">
        <f>C97+D97+I97+J97+K97</f>
        <v>2708.28</v>
      </c>
      <c r="M97" s="36">
        <v>111.26</v>
      </c>
      <c r="N97" s="153">
        <v>104.18</v>
      </c>
      <c r="O97" s="13">
        <v>859.33</v>
      </c>
      <c r="P97" s="155">
        <f t="shared" si="28"/>
        <v>1074.77</v>
      </c>
      <c r="Q97" s="178">
        <f>L97+P97</f>
        <v>3783.05</v>
      </c>
      <c r="R97" s="36">
        <v>0</v>
      </c>
      <c r="S97" s="36"/>
      <c r="T97" s="25"/>
    </row>
    <row r="98" spans="1:20" ht="15.75" thickBot="1">
      <c r="A98" s="37" t="s">
        <v>63</v>
      </c>
      <c r="B98" s="53"/>
      <c r="C98" s="104">
        <v>1296.4</v>
      </c>
      <c r="D98" s="37">
        <v>336.23</v>
      </c>
      <c r="E98" s="37">
        <v>766.53</v>
      </c>
      <c r="F98" s="55">
        <f t="shared" si="20"/>
        <v>478.544679</v>
      </c>
      <c r="G98" s="55">
        <f t="shared" si="21"/>
        <v>287.985321</v>
      </c>
      <c r="H98" s="152">
        <v>32.94</v>
      </c>
      <c r="I98" s="151">
        <f t="shared" si="18"/>
        <v>799.47</v>
      </c>
      <c r="J98" s="37">
        <v>0</v>
      </c>
      <c r="K98" s="37">
        <v>17.84</v>
      </c>
      <c r="L98" s="148">
        <f>C98+D98+I98+J98+K98</f>
        <v>2449.9400000000005</v>
      </c>
      <c r="M98" s="37">
        <v>126.68</v>
      </c>
      <c r="N98" s="153">
        <v>104.18</v>
      </c>
      <c r="O98" s="13">
        <v>859.33</v>
      </c>
      <c r="P98" s="148">
        <f t="shared" si="28"/>
        <v>1090.19</v>
      </c>
      <c r="Q98" s="178">
        <f>L98+P98</f>
        <v>3540.1300000000006</v>
      </c>
      <c r="R98" s="36">
        <v>0</v>
      </c>
      <c r="S98" s="37"/>
      <c r="T98" s="53"/>
    </row>
    <row r="99" spans="1:20" ht="15.75" thickBot="1">
      <c r="A99" s="52"/>
      <c r="B99" s="64"/>
      <c r="C99" s="141">
        <f>SUM(C96:C98)</f>
        <v>3889.2000000000003</v>
      </c>
      <c r="D99" s="142">
        <f>SUM(D96:D98)</f>
        <v>1090.4</v>
      </c>
      <c r="E99" s="52">
        <f>SUM(E96:E98)</f>
        <v>1715.17</v>
      </c>
      <c r="F99" s="66">
        <f t="shared" si="20"/>
        <v>1070.780631</v>
      </c>
      <c r="G99" s="163">
        <f t="shared" si="21"/>
        <v>644.389369</v>
      </c>
      <c r="H99" s="162">
        <f>SUM(H96:H98)</f>
        <v>147.39</v>
      </c>
      <c r="I99" s="115">
        <f t="shared" si="18"/>
        <v>1862.56</v>
      </c>
      <c r="J99" s="46">
        <f aca="true" t="shared" si="31" ref="J99:O99">SUM(J96:J98)</f>
        <v>1041.04</v>
      </c>
      <c r="K99" s="64">
        <f t="shared" si="31"/>
        <v>67.19</v>
      </c>
      <c r="L99" s="143">
        <f t="shared" si="31"/>
        <v>7950.390000000001</v>
      </c>
      <c r="M99" s="99">
        <f t="shared" si="31"/>
        <v>347.3</v>
      </c>
      <c r="N99" s="115">
        <f t="shared" si="31"/>
        <v>312.54</v>
      </c>
      <c r="O99" s="64">
        <f t="shared" si="31"/>
        <v>2577.9900000000002</v>
      </c>
      <c r="P99" s="143">
        <f t="shared" si="28"/>
        <v>3237.8300000000004</v>
      </c>
      <c r="Q99" s="187">
        <f>SUM(Q96:Q98)</f>
        <v>11188.220000000001</v>
      </c>
      <c r="R99" s="161"/>
      <c r="S99" s="107"/>
      <c r="T99" s="142"/>
    </row>
    <row r="100" spans="1:20" ht="15">
      <c r="A100" s="36" t="s">
        <v>65</v>
      </c>
      <c r="B100" s="23">
        <v>25</v>
      </c>
      <c r="C100" s="153">
        <v>854</v>
      </c>
      <c r="D100" s="84">
        <v>29.97</v>
      </c>
      <c r="E100" s="84">
        <v>310.51</v>
      </c>
      <c r="F100" s="45">
        <f t="shared" si="20"/>
        <v>193.851393</v>
      </c>
      <c r="G100" s="45">
        <f t="shared" si="21"/>
        <v>116.65860699999999</v>
      </c>
      <c r="H100" s="160">
        <v>48.28</v>
      </c>
      <c r="I100" s="159">
        <f t="shared" si="18"/>
        <v>358.78999999999996</v>
      </c>
      <c r="J100" s="84">
        <v>780.78</v>
      </c>
      <c r="K100" s="84">
        <v>23.88</v>
      </c>
      <c r="L100" s="156">
        <f>C100+D100+I100+J100+K100</f>
        <v>2047.42</v>
      </c>
      <c r="M100" s="84">
        <v>164.04</v>
      </c>
      <c r="N100" s="153">
        <v>68.63</v>
      </c>
      <c r="O100" s="84">
        <v>566.08</v>
      </c>
      <c r="P100" s="156">
        <f t="shared" si="28"/>
        <v>798.75</v>
      </c>
      <c r="Q100" s="185">
        <f>L100+P100</f>
        <v>2846.17</v>
      </c>
      <c r="R100" s="36">
        <v>2000</v>
      </c>
      <c r="S100" s="13">
        <v>29142</v>
      </c>
      <c r="T100" s="23">
        <v>25</v>
      </c>
    </row>
    <row r="101" spans="1:20" ht="15">
      <c r="A101" s="36" t="s">
        <v>64</v>
      </c>
      <c r="B101" s="25"/>
      <c r="C101" s="44">
        <v>854</v>
      </c>
      <c r="D101" s="36">
        <v>58</v>
      </c>
      <c r="E101" s="36">
        <v>355.68</v>
      </c>
      <c r="F101" s="41">
        <f t="shared" si="20"/>
        <v>222.051024</v>
      </c>
      <c r="G101" s="41">
        <f t="shared" si="21"/>
        <v>133.628976</v>
      </c>
      <c r="H101" s="158">
        <v>27.11</v>
      </c>
      <c r="I101" s="157">
        <f t="shared" si="18"/>
        <v>382.79</v>
      </c>
      <c r="J101" s="36">
        <v>520.52</v>
      </c>
      <c r="K101" s="36">
        <v>8.63</v>
      </c>
      <c r="L101" s="156">
        <f>C101+D101+I101+J101+K101</f>
        <v>1823.94</v>
      </c>
      <c r="M101" s="36">
        <v>111.26</v>
      </c>
      <c r="N101" s="153">
        <v>68.63</v>
      </c>
      <c r="O101" s="13">
        <v>566.08</v>
      </c>
      <c r="P101" s="155">
        <f t="shared" si="28"/>
        <v>745.97</v>
      </c>
      <c r="Q101" s="178">
        <f>L101+P101</f>
        <v>2569.91</v>
      </c>
      <c r="R101" s="36">
        <v>7000</v>
      </c>
      <c r="S101" s="36" t="s">
        <v>68</v>
      </c>
      <c r="T101" s="25"/>
    </row>
    <row r="102" spans="1:20" ht="15.75" thickBot="1">
      <c r="A102" s="37" t="s">
        <v>63</v>
      </c>
      <c r="B102" s="53"/>
      <c r="C102" s="38">
        <v>854</v>
      </c>
      <c r="D102" s="37">
        <v>75.86</v>
      </c>
      <c r="E102" s="37">
        <v>434.29</v>
      </c>
      <c r="F102" s="55">
        <f t="shared" si="20"/>
        <v>271.127247</v>
      </c>
      <c r="G102" s="55">
        <f t="shared" si="21"/>
        <v>163.162753</v>
      </c>
      <c r="H102" s="152">
        <v>21.7</v>
      </c>
      <c r="I102" s="151">
        <f t="shared" si="18"/>
        <v>455.99</v>
      </c>
      <c r="J102" s="37">
        <v>0</v>
      </c>
      <c r="K102" s="37">
        <v>16.78</v>
      </c>
      <c r="L102" s="156">
        <f>C102+D102+I102+J102+K102</f>
        <v>1402.6299999999999</v>
      </c>
      <c r="M102" s="37">
        <v>126.68</v>
      </c>
      <c r="N102" s="153">
        <v>68.63</v>
      </c>
      <c r="O102" s="13">
        <v>566.08</v>
      </c>
      <c r="P102" s="148">
        <f t="shared" si="28"/>
        <v>761.3900000000001</v>
      </c>
      <c r="Q102" s="177">
        <f>L102+P102</f>
        <v>2164.02</v>
      </c>
      <c r="R102" s="36">
        <v>0</v>
      </c>
      <c r="S102" s="37"/>
      <c r="T102" s="53"/>
    </row>
    <row r="103" spans="1:20" ht="15.75" thickBot="1">
      <c r="A103" s="52"/>
      <c r="B103" s="46"/>
      <c r="C103" s="115">
        <f>SUM(C100:C102)</f>
        <v>2562</v>
      </c>
      <c r="D103" s="64">
        <f>SUM(D100:D102)</f>
        <v>163.82999999999998</v>
      </c>
      <c r="E103" s="52">
        <f>SUM(E100:E102)</f>
        <v>1100.48</v>
      </c>
      <c r="F103" s="66">
        <f t="shared" si="20"/>
        <v>687.029664</v>
      </c>
      <c r="G103" s="163">
        <f t="shared" si="21"/>
        <v>413.450336</v>
      </c>
      <c r="H103" s="214">
        <f>SUM(H100:H102)</f>
        <v>97.09</v>
      </c>
      <c r="I103" s="207">
        <f t="shared" si="18"/>
        <v>1197.57</v>
      </c>
      <c r="J103" s="220">
        <f aca="true" t="shared" si="32" ref="J103:O103">SUM(J100:J102)</f>
        <v>1301.3</v>
      </c>
      <c r="K103" s="142">
        <f t="shared" si="32"/>
        <v>49.29</v>
      </c>
      <c r="L103" s="143">
        <f t="shared" si="32"/>
        <v>5273.99</v>
      </c>
      <c r="M103" s="99">
        <f t="shared" si="32"/>
        <v>401.98</v>
      </c>
      <c r="N103" s="115">
        <f t="shared" si="32"/>
        <v>205.89</v>
      </c>
      <c r="O103" s="64">
        <f t="shared" si="32"/>
        <v>1698.2400000000002</v>
      </c>
      <c r="P103" s="143">
        <f t="shared" si="28"/>
        <v>2306.11</v>
      </c>
      <c r="Q103" s="139">
        <f>SUM(Q100:Q102)</f>
        <v>7580.1</v>
      </c>
      <c r="R103" s="161"/>
      <c r="S103" s="107"/>
      <c r="T103" s="99"/>
    </row>
    <row r="104" spans="1:20" ht="15">
      <c r="A104" s="36" t="s">
        <v>65</v>
      </c>
      <c r="B104" s="23">
        <v>26</v>
      </c>
      <c r="C104" s="153">
        <v>1262.8</v>
      </c>
      <c r="D104" s="84">
        <v>116.7</v>
      </c>
      <c r="E104" s="84">
        <v>243.88</v>
      </c>
      <c r="F104" s="45">
        <f t="shared" si="20"/>
        <v>152.25428399999998</v>
      </c>
      <c r="G104" s="45">
        <f t="shared" si="21"/>
        <v>91.625716</v>
      </c>
      <c r="H104" s="160">
        <v>71.39</v>
      </c>
      <c r="I104" s="159">
        <f t="shared" si="18"/>
        <v>315.27</v>
      </c>
      <c r="J104" s="179">
        <v>0</v>
      </c>
      <c r="K104" s="219">
        <v>35.31</v>
      </c>
      <c r="L104" s="218">
        <f>C104+D104+I104+J104+K104</f>
        <v>1730.08</v>
      </c>
      <c r="M104" s="84">
        <v>164.04</v>
      </c>
      <c r="N104" s="153">
        <v>101.48</v>
      </c>
      <c r="O104" s="84">
        <v>837.06</v>
      </c>
      <c r="P104" s="156">
        <f t="shared" si="28"/>
        <v>1102.58</v>
      </c>
      <c r="Q104" s="154">
        <f aca="true" t="shared" si="33" ref="Q104:Q130">L104+P104</f>
        <v>2832.66</v>
      </c>
      <c r="R104" s="36">
        <v>3000</v>
      </c>
      <c r="S104" s="13">
        <v>695417</v>
      </c>
      <c r="T104" s="23">
        <v>26</v>
      </c>
    </row>
    <row r="105" spans="1:20" ht="15">
      <c r="A105" s="36" t="s">
        <v>64</v>
      </c>
      <c r="B105" s="25"/>
      <c r="C105" s="44">
        <v>1262.8</v>
      </c>
      <c r="D105" s="36">
        <v>111.94</v>
      </c>
      <c r="E105" s="36">
        <v>267.67</v>
      </c>
      <c r="F105" s="41">
        <f t="shared" si="20"/>
        <v>167.106381</v>
      </c>
      <c r="G105" s="41">
        <f t="shared" si="21"/>
        <v>100.563619</v>
      </c>
      <c r="H105" s="158">
        <v>40.09</v>
      </c>
      <c r="I105" s="157">
        <f t="shared" si="18"/>
        <v>307.76</v>
      </c>
      <c r="J105" s="172">
        <v>0</v>
      </c>
      <c r="K105" s="92">
        <v>12.76</v>
      </c>
      <c r="L105" s="218">
        <f>C105+D105+I105+J105+K105</f>
        <v>1695.26</v>
      </c>
      <c r="M105" s="36">
        <v>166.89</v>
      </c>
      <c r="N105" s="153">
        <v>101.48</v>
      </c>
      <c r="O105" s="13">
        <v>837.06</v>
      </c>
      <c r="P105" s="155">
        <f t="shared" si="28"/>
        <v>1105.4299999999998</v>
      </c>
      <c r="Q105" s="154">
        <f t="shared" si="33"/>
        <v>2800.6899999999996</v>
      </c>
      <c r="R105" s="36">
        <v>3000</v>
      </c>
      <c r="S105" s="36">
        <v>240757</v>
      </c>
      <c r="T105" s="25"/>
    </row>
    <row r="106" spans="1:20" ht="15.75" thickBot="1">
      <c r="A106" s="37" t="s">
        <v>63</v>
      </c>
      <c r="B106" s="53"/>
      <c r="C106" s="44">
        <v>1262.8</v>
      </c>
      <c r="D106" s="37">
        <v>232.41</v>
      </c>
      <c r="E106" s="37">
        <v>389.35</v>
      </c>
      <c r="F106" s="55">
        <f t="shared" si="20"/>
        <v>243.07120500000002</v>
      </c>
      <c r="G106" s="55">
        <f t="shared" si="21"/>
        <v>146.278795</v>
      </c>
      <c r="H106" s="152">
        <v>32.08</v>
      </c>
      <c r="I106" s="151">
        <f t="shared" si="18"/>
        <v>421.43</v>
      </c>
      <c r="J106" s="170">
        <v>0</v>
      </c>
      <c r="K106" s="90">
        <v>17.38</v>
      </c>
      <c r="L106" s="217">
        <f>C106+D106+I106+J106+K106</f>
        <v>1934.0200000000002</v>
      </c>
      <c r="M106" s="74">
        <v>190.02</v>
      </c>
      <c r="N106" s="153">
        <v>101.48</v>
      </c>
      <c r="O106" s="13">
        <v>837.06</v>
      </c>
      <c r="P106" s="148">
        <f t="shared" si="28"/>
        <v>1128.56</v>
      </c>
      <c r="Q106" s="147">
        <f t="shared" si="33"/>
        <v>3062.58</v>
      </c>
      <c r="R106" s="36">
        <v>3000</v>
      </c>
      <c r="S106" s="78">
        <v>64246</v>
      </c>
      <c r="T106" s="53"/>
    </row>
    <row r="107" spans="1:20" ht="15.75" thickBot="1">
      <c r="A107" s="52"/>
      <c r="B107" s="46"/>
      <c r="C107" s="115">
        <f>SUM(C104:C106)</f>
        <v>3788.3999999999996</v>
      </c>
      <c r="D107" s="46">
        <f>SUM(D104:D106)</f>
        <v>461.04999999999995</v>
      </c>
      <c r="E107" s="64">
        <f>SUM(E104:E106)</f>
        <v>900.9000000000001</v>
      </c>
      <c r="F107" s="146">
        <f t="shared" si="20"/>
        <v>562.4318700000001</v>
      </c>
      <c r="G107" s="66">
        <f t="shared" si="21"/>
        <v>338.46813000000003</v>
      </c>
      <c r="H107" s="192">
        <f>SUM(H104:H106)</f>
        <v>143.56</v>
      </c>
      <c r="I107" s="191">
        <f t="shared" si="18"/>
        <v>1044.46</v>
      </c>
      <c r="J107" s="100">
        <f>SUM(J104:J106)</f>
        <v>0</v>
      </c>
      <c r="K107" s="216">
        <f>SUM(K104:K106)</f>
        <v>65.45</v>
      </c>
      <c r="L107" s="143">
        <f>C107+D107+I107+J107+K107</f>
        <v>5359.36</v>
      </c>
      <c r="M107" s="99">
        <f>SUM(M104:M106)</f>
        <v>520.9499999999999</v>
      </c>
      <c r="N107" s="115">
        <f>SUM(N104:N106)</f>
        <v>304.44</v>
      </c>
      <c r="O107" s="64">
        <f>SUM(O104:O106)</f>
        <v>2511.18</v>
      </c>
      <c r="P107" s="143">
        <f t="shared" si="28"/>
        <v>3336.5699999999997</v>
      </c>
      <c r="Q107" s="139">
        <f t="shared" si="33"/>
        <v>8695.93</v>
      </c>
      <c r="R107" s="161"/>
      <c r="S107" s="107"/>
      <c r="T107" s="99"/>
    </row>
    <row r="108" spans="1:20" ht="15">
      <c r="A108" s="36" t="s">
        <v>65</v>
      </c>
      <c r="B108" s="23">
        <v>27</v>
      </c>
      <c r="C108" s="153">
        <v>1276.8</v>
      </c>
      <c r="D108" s="84">
        <v>54.06</v>
      </c>
      <c r="E108" s="84">
        <v>75.44</v>
      </c>
      <c r="F108" s="45">
        <f t="shared" si="20"/>
        <v>47.097192</v>
      </c>
      <c r="G108" s="45">
        <f t="shared" si="21"/>
        <v>28.342807999999998</v>
      </c>
      <c r="H108" s="160">
        <v>72.18</v>
      </c>
      <c r="I108" s="159">
        <f t="shared" si="18"/>
        <v>147.62</v>
      </c>
      <c r="J108" s="84">
        <v>260.26</v>
      </c>
      <c r="K108" s="84">
        <v>35.7</v>
      </c>
      <c r="L108" s="156">
        <f>K108+J108+I108+D108+C108</f>
        <v>1774.44</v>
      </c>
      <c r="M108" s="84">
        <v>54.68</v>
      </c>
      <c r="N108" s="153">
        <v>102.6</v>
      </c>
      <c r="O108" s="84">
        <v>846.34</v>
      </c>
      <c r="P108" s="156">
        <f t="shared" si="28"/>
        <v>1003.62</v>
      </c>
      <c r="Q108" s="154">
        <f t="shared" si="33"/>
        <v>2778.06</v>
      </c>
      <c r="R108" s="36">
        <v>2800</v>
      </c>
      <c r="S108" s="13">
        <v>215388</v>
      </c>
      <c r="T108" s="23">
        <v>27</v>
      </c>
    </row>
    <row r="109" spans="1:20" ht="15">
      <c r="A109" s="36" t="s">
        <v>64</v>
      </c>
      <c r="B109" s="25"/>
      <c r="C109" s="44">
        <v>1276.8</v>
      </c>
      <c r="D109" s="36">
        <v>75.63</v>
      </c>
      <c r="E109" s="36">
        <v>116.78</v>
      </c>
      <c r="F109" s="41">
        <f t="shared" si="20"/>
        <v>72.905754</v>
      </c>
      <c r="G109" s="41">
        <f t="shared" si="21"/>
        <v>43.874246</v>
      </c>
      <c r="H109" s="186">
        <v>40.54</v>
      </c>
      <c r="I109" s="159">
        <f t="shared" si="18"/>
        <v>157.32</v>
      </c>
      <c r="J109" s="13">
        <v>260.26</v>
      </c>
      <c r="K109" s="36">
        <v>12.9</v>
      </c>
      <c r="L109" s="156">
        <f>K109+J109+I109+D109+C109</f>
        <v>1782.9099999999999</v>
      </c>
      <c r="M109" s="36">
        <v>55.63</v>
      </c>
      <c r="N109" s="153">
        <v>102.6</v>
      </c>
      <c r="O109" s="13">
        <v>846.34</v>
      </c>
      <c r="P109" s="156">
        <f t="shared" si="28"/>
        <v>1004.57</v>
      </c>
      <c r="Q109" s="154">
        <f t="shared" si="33"/>
        <v>2787.48</v>
      </c>
      <c r="R109" s="36">
        <v>2800</v>
      </c>
      <c r="S109" s="36">
        <v>162441</v>
      </c>
      <c r="T109" s="25"/>
    </row>
    <row r="110" spans="1:20" ht="15.75" thickBot="1">
      <c r="A110" s="37" t="s">
        <v>63</v>
      </c>
      <c r="B110" s="53"/>
      <c r="C110" s="38">
        <v>1276.8</v>
      </c>
      <c r="D110" s="37">
        <v>28.07</v>
      </c>
      <c r="E110" s="37">
        <v>37.03</v>
      </c>
      <c r="F110" s="55">
        <f t="shared" si="20"/>
        <v>23.117829</v>
      </c>
      <c r="G110" s="55">
        <f t="shared" si="21"/>
        <v>13.912170999999999</v>
      </c>
      <c r="H110" s="194">
        <v>32.44</v>
      </c>
      <c r="I110" s="20">
        <f t="shared" si="18"/>
        <v>69.47</v>
      </c>
      <c r="J110" s="13">
        <v>0</v>
      </c>
      <c r="K110" s="37">
        <v>17.57</v>
      </c>
      <c r="L110" s="150">
        <f>K110+J110+I110+D110+C110</f>
        <v>1391.9099999999999</v>
      </c>
      <c r="M110" s="37">
        <v>63.34</v>
      </c>
      <c r="N110" s="153">
        <v>102.6</v>
      </c>
      <c r="O110" s="13">
        <v>846.34</v>
      </c>
      <c r="P110" s="150">
        <f t="shared" si="28"/>
        <v>1012.28</v>
      </c>
      <c r="Q110" s="147">
        <f t="shared" si="33"/>
        <v>2404.1899999999996</v>
      </c>
      <c r="R110" s="36">
        <v>2800</v>
      </c>
      <c r="S110" s="37">
        <v>4931</v>
      </c>
      <c r="T110" s="53"/>
    </row>
    <row r="111" spans="1:20" ht="15.75" thickBot="1">
      <c r="A111" s="52"/>
      <c r="B111" s="46"/>
      <c r="C111" s="115">
        <f>SUM(C108:C110)</f>
        <v>3830.3999999999996</v>
      </c>
      <c r="D111" s="64">
        <f>SUM(D108:D110)</f>
        <v>157.76</v>
      </c>
      <c r="E111" s="52">
        <f>SUM(E108:E110)</f>
        <v>229.25</v>
      </c>
      <c r="F111" s="66">
        <f t="shared" si="20"/>
        <v>143.120775</v>
      </c>
      <c r="G111" s="163">
        <f t="shared" si="21"/>
        <v>86.12922499999999</v>
      </c>
      <c r="H111" s="162">
        <f>SUM(H108:H110)</f>
        <v>145.16</v>
      </c>
      <c r="I111" s="115">
        <f t="shared" si="18"/>
        <v>374.40999999999997</v>
      </c>
      <c r="J111" s="46">
        <f>SUM(J108:J110)</f>
        <v>520.52</v>
      </c>
      <c r="K111" s="64">
        <f>SUM(K108:K110)</f>
        <v>66.17</v>
      </c>
      <c r="L111" s="143">
        <f>K111+J111+I111+D111+C111</f>
        <v>4949.259999999999</v>
      </c>
      <c r="M111" s="99">
        <f>SUM(M108:M110)</f>
        <v>173.65</v>
      </c>
      <c r="N111" s="115">
        <f>SUM(N108:N110)</f>
        <v>307.79999999999995</v>
      </c>
      <c r="O111" s="64">
        <f>SUM(O108:O110)</f>
        <v>2539.02</v>
      </c>
      <c r="P111" s="143">
        <f t="shared" si="28"/>
        <v>3020.47</v>
      </c>
      <c r="Q111" s="139">
        <f t="shared" si="33"/>
        <v>7969.73</v>
      </c>
      <c r="R111" s="161"/>
      <c r="S111" s="107"/>
      <c r="T111" s="99"/>
    </row>
    <row r="112" spans="1:20" ht="15">
      <c r="A112" s="36" t="s">
        <v>65</v>
      </c>
      <c r="B112" s="23">
        <v>28</v>
      </c>
      <c r="C112" s="153">
        <v>845.6</v>
      </c>
      <c r="D112" s="84">
        <v>361.17</v>
      </c>
      <c r="E112" s="84">
        <v>628.84</v>
      </c>
      <c r="F112" s="45">
        <f t="shared" si="20"/>
        <v>392.58481200000006</v>
      </c>
      <c r="G112" s="45">
        <f t="shared" si="21"/>
        <v>236.255188</v>
      </c>
      <c r="H112" s="160">
        <v>47.81</v>
      </c>
      <c r="I112" s="159">
        <f t="shared" si="18"/>
        <v>676.6500000000001</v>
      </c>
      <c r="J112" s="84">
        <v>780.78</v>
      </c>
      <c r="K112" s="84">
        <v>23.65</v>
      </c>
      <c r="L112" s="156">
        <f aca="true" t="shared" si="34" ref="L112:L142">C112+D112+I112+J112+K112</f>
        <v>2687.85</v>
      </c>
      <c r="M112" s="84">
        <v>164.04</v>
      </c>
      <c r="N112" s="153">
        <v>67.95</v>
      </c>
      <c r="O112" s="84">
        <v>560.51</v>
      </c>
      <c r="P112" s="156">
        <f t="shared" si="28"/>
        <v>792.5</v>
      </c>
      <c r="Q112" s="154">
        <f t="shared" si="33"/>
        <v>3480.35</v>
      </c>
      <c r="R112" s="36">
        <v>0</v>
      </c>
      <c r="S112" s="13"/>
      <c r="T112" s="23">
        <v>28</v>
      </c>
    </row>
    <row r="113" spans="1:20" ht="15">
      <c r="A113" s="36" t="s">
        <v>64</v>
      </c>
      <c r="B113" s="25"/>
      <c r="C113" s="44">
        <v>845.6</v>
      </c>
      <c r="D113" s="36">
        <v>316.62</v>
      </c>
      <c r="E113" s="36">
        <v>565.37</v>
      </c>
      <c r="F113" s="41">
        <f t="shared" si="20"/>
        <v>352.96049100000005</v>
      </c>
      <c r="G113" s="41">
        <f t="shared" si="21"/>
        <v>212.40950899999999</v>
      </c>
      <c r="H113" s="186">
        <v>26.85</v>
      </c>
      <c r="I113" s="159">
        <f t="shared" si="18"/>
        <v>592.22</v>
      </c>
      <c r="J113" s="13">
        <v>780.78</v>
      </c>
      <c r="K113" s="83">
        <v>8.55</v>
      </c>
      <c r="L113" s="156">
        <f t="shared" si="34"/>
        <v>2543.7700000000004</v>
      </c>
      <c r="M113" s="36">
        <v>166.89</v>
      </c>
      <c r="N113" s="153">
        <v>67.95</v>
      </c>
      <c r="O113" s="13">
        <v>560.51</v>
      </c>
      <c r="P113" s="155">
        <f t="shared" si="28"/>
        <v>795.3499999999999</v>
      </c>
      <c r="Q113" s="178">
        <f t="shared" si="33"/>
        <v>3339.1200000000003</v>
      </c>
      <c r="R113" s="36">
        <v>9708</v>
      </c>
      <c r="S113" s="36">
        <v>288259</v>
      </c>
      <c r="T113" s="25"/>
    </row>
    <row r="114" spans="1:20" ht="15.75" thickBot="1">
      <c r="A114" s="37" t="s">
        <v>63</v>
      </c>
      <c r="B114" s="53"/>
      <c r="C114" s="38">
        <v>845.6</v>
      </c>
      <c r="D114" s="37">
        <v>348</v>
      </c>
      <c r="E114" s="37">
        <v>553.28</v>
      </c>
      <c r="F114" s="55">
        <f t="shared" si="20"/>
        <v>345.41270399999996</v>
      </c>
      <c r="G114" s="55">
        <f t="shared" si="21"/>
        <v>207.86729599999998</v>
      </c>
      <c r="H114" s="194">
        <v>21.48</v>
      </c>
      <c r="I114" s="20">
        <f t="shared" si="18"/>
        <v>574.76</v>
      </c>
      <c r="J114" s="13">
        <v>0</v>
      </c>
      <c r="K114" s="78">
        <v>11.64</v>
      </c>
      <c r="L114" s="156">
        <f t="shared" si="34"/>
        <v>1780</v>
      </c>
      <c r="M114" s="37">
        <v>190.02</v>
      </c>
      <c r="N114" s="153">
        <v>67.95</v>
      </c>
      <c r="O114" s="13">
        <v>560.51</v>
      </c>
      <c r="P114" s="148">
        <f t="shared" si="28"/>
        <v>818.48</v>
      </c>
      <c r="Q114" s="177">
        <f t="shared" si="33"/>
        <v>2598.48</v>
      </c>
      <c r="R114" s="36">
        <v>0</v>
      </c>
      <c r="S114" s="37"/>
      <c r="T114" s="53"/>
    </row>
    <row r="115" spans="1:20" ht="15.75" thickBot="1">
      <c r="A115" s="72"/>
      <c r="B115" s="46"/>
      <c r="C115" s="115">
        <f>SUM(C112:C114)</f>
        <v>2536.8</v>
      </c>
      <c r="D115" s="64">
        <f>SUM(D112:D114)</f>
        <v>1025.79</v>
      </c>
      <c r="E115" s="211">
        <f>SUM(E112:E114)</f>
        <v>1747.49</v>
      </c>
      <c r="F115" s="146">
        <f t="shared" si="20"/>
        <v>1090.9580070000002</v>
      </c>
      <c r="G115" s="163">
        <f t="shared" si="21"/>
        <v>656.5319929999999</v>
      </c>
      <c r="H115" s="192">
        <f>SUM(H112:H114)</f>
        <v>96.14</v>
      </c>
      <c r="I115" s="144">
        <f t="shared" si="18"/>
        <v>1843.6300000000003</v>
      </c>
      <c r="J115" s="46">
        <f>SUM(J112:J114)</f>
        <v>1561.56</v>
      </c>
      <c r="K115" s="64">
        <f>SUM(K112:K114)</f>
        <v>43.84</v>
      </c>
      <c r="L115" s="198">
        <f t="shared" si="34"/>
        <v>7011.620000000001</v>
      </c>
      <c r="M115" s="99">
        <f>SUM(M112:M114)</f>
        <v>520.9499999999999</v>
      </c>
      <c r="N115" s="115">
        <f>SUM(N112:N114)</f>
        <v>203.85000000000002</v>
      </c>
      <c r="O115" s="64">
        <f>SUM(O112:O114)</f>
        <v>1681.53</v>
      </c>
      <c r="P115" s="143">
        <f t="shared" si="28"/>
        <v>2406.33</v>
      </c>
      <c r="Q115" s="139">
        <f t="shared" si="33"/>
        <v>9417.95</v>
      </c>
      <c r="R115" s="161"/>
      <c r="S115" s="107"/>
      <c r="T115" s="99"/>
    </row>
    <row r="116" spans="1:20" ht="15.75" thickBot="1">
      <c r="A116" s="36" t="s">
        <v>65</v>
      </c>
      <c r="B116" s="23">
        <v>29</v>
      </c>
      <c r="C116" s="153">
        <v>1271.2</v>
      </c>
      <c r="D116" s="84">
        <v>378.16</v>
      </c>
      <c r="E116" s="84">
        <v>643.38</v>
      </c>
      <c r="F116" s="45">
        <f t="shared" si="20"/>
        <v>401.66213400000004</v>
      </c>
      <c r="G116" s="45">
        <f t="shared" si="21"/>
        <v>241.717866</v>
      </c>
      <c r="H116" s="160">
        <v>71.87</v>
      </c>
      <c r="I116" s="159">
        <f t="shared" si="18"/>
        <v>715.25</v>
      </c>
      <c r="J116" s="84">
        <v>260.26</v>
      </c>
      <c r="K116" s="84">
        <v>35.55</v>
      </c>
      <c r="L116" s="215">
        <f t="shared" si="34"/>
        <v>2660.42</v>
      </c>
      <c r="M116" s="84">
        <v>54.68</v>
      </c>
      <c r="N116" s="153">
        <v>102.15</v>
      </c>
      <c r="O116" s="84">
        <v>842.62</v>
      </c>
      <c r="P116" s="156">
        <f t="shared" si="28"/>
        <v>999.45</v>
      </c>
      <c r="Q116" s="154">
        <f t="shared" si="33"/>
        <v>3659.87</v>
      </c>
      <c r="R116" s="36">
        <v>6000</v>
      </c>
      <c r="S116" s="13">
        <v>187813</v>
      </c>
      <c r="T116" s="23">
        <v>29</v>
      </c>
    </row>
    <row r="117" spans="1:20" ht="15.75" thickBot="1">
      <c r="A117" s="36" t="s">
        <v>64</v>
      </c>
      <c r="B117" s="25"/>
      <c r="C117" s="44">
        <v>1271.2</v>
      </c>
      <c r="D117" s="36">
        <v>189.08</v>
      </c>
      <c r="E117" s="36">
        <v>321.69</v>
      </c>
      <c r="F117" s="41">
        <f t="shared" si="20"/>
        <v>200.83106700000002</v>
      </c>
      <c r="G117" s="41">
        <f t="shared" si="21"/>
        <v>120.858933</v>
      </c>
      <c r="H117" s="158">
        <v>40.36</v>
      </c>
      <c r="I117" s="157">
        <f t="shared" si="18"/>
        <v>362.05</v>
      </c>
      <c r="J117" s="36">
        <v>260.26</v>
      </c>
      <c r="K117" s="36">
        <v>12.85</v>
      </c>
      <c r="L117" s="215">
        <f t="shared" si="34"/>
        <v>2095.44</v>
      </c>
      <c r="M117" s="36">
        <v>55.63</v>
      </c>
      <c r="N117" s="153">
        <v>102.15</v>
      </c>
      <c r="O117" s="13">
        <v>842.62</v>
      </c>
      <c r="P117" s="155">
        <f t="shared" si="28"/>
        <v>1000.4</v>
      </c>
      <c r="Q117" s="154">
        <f t="shared" si="33"/>
        <v>3095.84</v>
      </c>
      <c r="R117" s="36">
        <v>6000</v>
      </c>
      <c r="S117" s="36">
        <v>481160</v>
      </c>
      <c r="T117" s="25"/>
    </row>
    <row r="118" spans="1:20" ht="15.75" thickBot="1">
      <c r="A118" s="37" t="s">
        <v>63</v>
      </c>
      <c r="B118" s="53"/>
      <c r="C118" s="44">
        <v>1271.2</v>
      </c>
      <c r="D118" s="37">
        <v>189.08</v>
      </c>
      <c r="E118" s="37">
        <v>321.69</v>
      </c>
      <c r="F118" s="55">
        <f t="shared" si="20"/>
        <v>200.83106700000002</v>
      </c>
      <c r="G118" s="55">
        <f t="shared" si="21"/>
        <v>120.858933</v>
      </c>
      <c r="H118" s="152">
        <v>32.3</v>
      </c>
      <c r="I118" s="151">
        <f t="shared" si="18"/>
        <v>353.99</v>
      </c>
      <c r="J118" s="37">
        <v>0</v>
      </c>
      <c r="K118" s="37">
        <v>24.97</v>
      </c>
      <c r="L118" s="215">
        <f t="shared" si="34"/>
        <v>1839.24</v>
      </c>
      <c r="M118" s="37">
        <v>63.34</v>
      </c>
      <c r="N118" s="153">
        <v>102.15</v>
      </c>
      <c r="O118" s="13">
        <v>842.62</v>
      </c>
      <c r="P118" s="148">
        <f t="shared" si="28"/>
        <v>1008.11</v>
      </c>
      <c r="Q118" s="147">
        <f t="shared" si="33"/>
        <v>2847.35</v>
      </c>
      <c r="R118" s="36">
        <v>12000</v>
      </c>
      <c r="S118" s="37">
        <v>960189</v>
      </c>
      <c r="T118" s="53"/>
    </row>
    <row r="119" spans="1:20" ht="15.75" thickBot="1">
      <c r="A119" s="52"/>
      <c r="B119" s="46"/>
      <c r="C119" s="115">
        <f>SUM(C116:C118)</f>
        <v>3813.6000000000004</v>
      </c>
      <c r="D119" s="64">
        <f>SUM(D116:D118)</f>
        <v>756.32</v>
      </c>
      <c r="E119" s="52">
        <f>SUM(E116:E118)</f>
        <v>1286.76</v>
      </c>
      <c r="F119" s="66">
        <f t="shared" si="20"/>
        <v>803.3242680000001</v>
      </c>
      <c r="G119" s="163">
        <f t="shared" si="21"/>
        <v>483.435732</v>
      </c>
      <c r="H119" s="162">
        <f>SUM(H116:H118)</f>
        <v>144.53</v>
      </c>
      <c r="I119" s="115">
        <f t="shared" si="18"/>
        <v>1431.29</v>
      </c>
      <c r="J119" s="46">
        <f>SUM(J116:J118)</f>
        <v>520.52</v>
      </c>
      <c r="K119" s="64">
        <f>SUM(K116:K118)</f>
        <v>73.37</v>
      </c>
      <c r="L119" s="143">
        <f t="shared" si="34"/>
        <v>6595.099999999999</v>
      </c>
      <c r="M119" s="99">
        <f>SUM(M116:M118)</f>
        <v>173.65</v>
      </c>
      <c r="N119" s="115">
        <f>SUM(N116:N118)</f>
        <v>306.45000000000005</v>
      </c>
      <c r="O119" s="64">
        <f>SUM(O116:O118)</f>
        <v>2527.86</v>
      </c>
      <c r="P119" s="188">
        <f>SUM(P116:P118)</f>
        <v>3007.96</v>
      </c>
      <c r="Q119" s="139">
        <f t="shared" si="33"/>
        <v>9603.06</v>
      </c>
      <c r="R119" s="161"/>
      <c r="S119" s="107"/>
      <c r="T119" s="99"/>
    </row>
    <row r="120" spans="1:20" ht="15">
      <c r="A120" s="36" t="s">
        <v>65</v>
      </c>
      <c r="B120" s="23">
        <v>30</v>
      </c>
      <c r="C120" s="153">
        <v>1288</v>
      </c>
      <c r="D120" s="84">
        <v>83.69</v>
      </c>
      <c r="E120" s="84">
        <v>157.29</v>
      </c>
      <c r="F120" s="45">
        <f t="shared" si="20"/>
        <v>98.196147</v>
      </c>
      <c r="G120" s="45">
        <f t="shared" si="21"/>
        <v>59.093852999999996</v>
      </c>
      <c r="H120" s="160">
        <v>72.82</v>
      </c>
      <c r="I120" s="159">
        <f t="shared" si="18"/>
        <v>230.10999999999999</v>
      </c>
      <c r="J120" s="179">
        <v>0</v>
      </c>
      <c r="K120" s="84">
        <v>36.02</v>
      </c>
      <c r="L120" s="156">
        <f t="shared" si="34"/>
        <v>1637.82</v>
      </c>
      <c r="M120" s="84">
        <v>109.36</v>
      </c>
      <c r="N120" s="153">
        <v>103.5</v>
      </c>
      <c r="O120" s="84">
        <v>853.76</v>
      </c>
      <c r="P120" s="156">
        <f>SUM(M120:O120)</f>
        <v>1066.62</v>
      </c>
      <c r="Q120" s="154">
        <f t="shared" si="33"/>
        <v>2704.4399999999996</v>
      </c>
      <c r="R120" s="36">
        <v>2500</v>
      </c>
      <c r="S120" s="13">
        <v>475344</v>
      </c>
      <c r="T120" s="23">
        <v>30</v>
      </c>
    </row>
    <row r="121" spans="1:20" ht="15">
      <c r="A121" s="36" t="s">
        <v>64</v>
      </c>
      <c r="B121" s="25"/>
      <c r="C121" s="44">
        <v>1288</v>
      </c>
      <c r="D121" s="36">
        <v>94.48</v>
      </c>
      <c r="E121" s="36">
        <v>179.86</v>
      </c>
      <c r="F121" s="41">
        <f t="shared" si="20"/>
        <v>112.28659800000001</v>
      </c>
      <c r="G121" s="41">
        <f t="shared" si="21"/>
        <v>67.573402</v>
      </c>
      <c r="H121" s="158">
        <v>40.89</v>
      </c>
      <c r="I121" s="157">
        <f t="shared" si="18"/>
        <v>220.75</v>
      </c>
      <c r="J121" s="172">
        <v>0</v>
      </c>
      <c r="K121" s="36">
        <v>13.02</v>
      </c>
      <c r="L121" s="156">
        <f t="shared" si="34"/>
        <v>1616.25</v>
      </c>
      <c r="M121" s="36">
        <v>111.26</v>
      </c>
      <c r="N121" s="153">
        <v>103.5</v>
      </c>
      <c r="O121" s="13">
        <v>853.76</v>
      </c>
      <c r="P121" s="156">
        <f>SUM(M121:O121)</f>
        <v>1068.52</v>
      </c>
      <c r="Q121" s="185">
        <f t="shared" si="33"/>
        <v>2684.77</v>
      </c>
      <c r="R121" s="36">
        <v>3000</v>
      </c>
      <c r="S121" s="36">
        <v>288318</v>
      </c>
      <c r="T121" s="25"/>
    </row>
    <row r="122" spans="1:20" ht="15.75" thickBot="1">
      <c r="A122" s="37" t="s">
        <v>63</v>
      </c>
      <c r="B122" s="53"/>
      <c r="C122" s="245">
        <v>1288</v>
      </c>
      <c r="D122" s="37">
        <v>94.37</v>
      </c>
      <c r="E122" s="78">
        <v>158.83</v>
      </c>
      <c r="F122" s="55">
        <f t="shared" si="20"/>
        <v>99.15756900000001</v>
      </c>
      <c r="G122" s="55">
        <f t="shared" si="21"/>
        <v>59.672431</v>
      </c>
      <c r="H122" s="205">
        <v>32.72</v>
      </c>
      <c r="I122" s="151">
        <f t="shared" si="18"/>
        <v>191.55</v>
      </c>
      <c r="J122" s="170">
        <v>0</v>
      </c>
      <c r="K122" s="78">
        <v>17.72</v>
      </c>
      <c r="L122" s="150">
        <f t="shared" si="34"/>
        <v>1591.6399999999999</v>
      </c>
      <c r="M122" s="78">
        <v>126.68</v>
      </c>
      <c r="N122" s="153">
        <v>103.5</v>
      </c>
      <c r="O122" s="13">
        <v>853.76</v>
      </c>
      <c r="P122" s="150">
        <f>SUM(M122:O122)</f>
        <v>1083.94</v>
      </c>
      <c r="Q122" s="184">
        <f t="shared" si="33"/>
        <v>2675.58</v>
      </c>
      <c r="R122" s="36">
        <v>3000</v>
      </c>
      <c r="S122" s="37">
        <v>249580</v>
      </c>
      <c r="T122" s="53"/>
    </row>
    <row r="123" spans="1:20" ht="15.75" thickBot="1">
      <c r="A123" s="52"/>
      <c r="B123" s="46"/>
      <c r="C123" s="115">
        <f>SUM(C120:C122)</f>
        <v>3864</v>
      </c>
      <c r="D123" s="46">
        <f>SUM(D120:D122)</f>
        <v>272.54</v>
      </c>
      <c r="E123" s="64">
        <f>SUM(E120:E122)</f>
        <v>495.98</v>
      </c>
      <c r="F123" s="146">
        <f t="shared" si="20"/>
        <v>309.640314</v>
      </c>
      <c r="G123" s="163">
        <f t="shared" si="21"/>
        <v>186.339686</v>
      </c>
      <c r="H123" s="214">
        <f>SUM(H120:H122)</f>
        <v>146.43</v>
      </c>
      <c r="I123" s="191">
        <f t="shared" si="18"/>
        <v>642.4100000000001</v>
      </c>
      <c r="J123" s="100">
        <f>SUM(J120:J122)</f>
        <v>0</v>
      </c>
      <c r="K123" s="142">
        <f>SUM(K120:K122)</f>
        <v>66.76</v>
      </c>
      <c r="L123" s="143">
        <f t="shared" si="34"/>
        <v>4845.71</v>
      </c>
      <c r="M123" s="99">
        <f>SUM(M120:M122)</f>
        <v>347.3</v>
      </c>
      <c r="N123" s="115">
        <f>SUM(N120:N122)</f>
        <v>310.5</v>
      </c>
      <c r="O123" s="64">
        <f>SUM(O120:O122)</f>
        <v>2561.2799999999997</v>
      </c>
      <c r="P123" s="143">
        <f>SUM(P120:P122)</f>
        <v>3219.08</v>
      </c>
      <c r="Q123" s="139">
        <f t="shared" si="33"/>
        <v>8064.79</v>
      </c>
      <c r="R123" s="161"/>
      <c r="S123" s="107"/>
      <c r="T123" s="99"/>
    </row>
    <row r="124" spans="1:20" ht="15">
      <c r="A124" s="36" t="s">
        <v>65</v>
      </c>
      <c r="B124" s="23">
        <v>31</v>
      </c>
      <c r="C124" s="153">
        <v>856.8</v>
      </c>
      <c r="D124" s="84">
        <v>40.37</v>
      </c>
      <c r="E124" s="84">
        <v>211.99</v>
      </c>
      <c r="F124" s="45">
        <f t="shared" si="20"/>
        <v>132.345357</v>
      </c>
      <c r="G124" s="45">
        <f t="shared" si="21"/>
        <v>79.644643</v>
      </c>
      <c r="H124" s="160">
        <v>48.44</v>
      </c>
      <c r="I124" s="159">
        <f t="shared" si="18"/>
        <v>260.43</v>
      </c>
      <c r="J124" s="84">
        <v>520.52</v>
      </c>
      <c r="K124" s="153">
        <v>23.96</v>
      </c>
      <c r="L124" s="156">
        <f t="shared" si="34"/>
        <v>1702.08</v>
      </c>
      <c r="M124" s="84">
        <v>109.36</v>
      </c>
      <c r="N124" s="153">
        <v>68.85</v>
      </c>
      <c r="O124" s="84">
        <v>567.94</v>
      </c>
      <c r="P124" s="156">
        <f aca="true" t="shared" si="35" ref="P124:P170">SUM(M124:O124)</f>
        <v>746.1500000000001</v>
      </c>
      <c r="Q124" s="213">
        <f t="shared" si="33"/>
        <v>2448.23</v>
      </c>
      <c r="R124" s="36">
        <v>2293</v>
      </c>
      <c r="S124" s="13">
        <v>461106</v>
      </c>
      <c r="T124" s="23">
        <v>31</v>
      </c>
    </row>
    <row r="125" spans="1:20" ht="15">
      <c r="A125" s="36" t="s">
        <v>64</v>
      </c>
      <c r="B125" s="25"/>
      <c r="C125" s="44">
        <v>856.8</v>
      </c>
      <c r="D125" s="36">
        <v>1.33</v>
      </c>
      <c r="E125" s="36">
        <v>209.54</v>
      </c>
      <c r="F125" s="41">
        <f t="shared" si="20"/>
        <v>130.815822</v>
      </c>
      <c r="G125" s="41">
        <f t="shared" si="21"/>
        <v>78.724178</v>
      </c>
      <c r="H125" s="158">
        <v>27.2</v>
      </c>
      <c r="I125" s="157">
        <f t="shared" si="18"/>
        <v>236.73999999999998</v>
      </c>
      <c r="J125" s="36">
        <v>520.52</v>
      </c>
      <c r="K125" s="42">
        <v>8.66</v>
      </c>
      <c r="L125" s="156">
        <f t="shared" si="34"/>
        <v>1624.05</v>
      </c>
      <c r="M125" s="36">
        <v>111.26</v>
      </c>
      <c r="N125" s="153">
        <v>68.85</v>
      </c>
      <c r="O125" s="13">
        <v>567.94</v>
      </c>
      <c r="P125" s="155">
        <f t="shared" si="35"/>
        <v>748.0500000000001</v>
      </c>
      <c r="Q125" s="154">
        <f t="shared" si="33"/>
        <v>2372.1</v>
      </c>
      <c r="R125" s="36">
        <v>2440</v>
      </c>
      <c r="S125" s="36">
        <v>460418</v>
      </c>
      <c r="T125" s="25"/>
    </row>
    <row r="126" spans="1:20" ht="15.75" thickBot="1">
      <c r="A126" s="37" t="s">
        <v>63</v>
      </c>
      <c r="B126" s="53"/>
      <c r="C126" s="38">
        <v>856.8</v>
      </c>
      <c r="D126" s="78">
        <v>61.83</v>
      </c>
      <c r="E126" s="37">
        <v>252.93</v>
      </c>
      <c r="F126" s="55">
        <f t="shared" si="20"/>
        <v>157.904199</v>
      </c>
      <c r="G126" s="55">
        <f t="shared" si="21"/>
        <v>95.025801</v>
      </c>
      <c r="H126" s="152">
        <v>21.77</v>
      </c>
      <c r="I126" s="151">
        <f t="shared" si="18"/>
        <v>274.7</v>
      </c>
      <c r="J126" s="37">
        <v>0</v>
      </c>
      <c r="K126" s="38">
        <v>16.83</v>
      </c>
      <c r="L126" s="150">
        <f t="shared" si="34"/>
        <v>1210.1599999999999</v>
      </c>
      <c r="M126" s="37">
        <v>126.68</v>
      </c>
      <c r="N126" s="153">
        <v>68.85</v>
      </c>
      <c r="O126" s="13">
        <v>567.94</v>
      </c>
      <c r="P126" s="148">
        <f t="shared" si="35"/>
        <v>763.47</v>
      </c>
      <c r="Q126" s="154">
        <f t="shared" si="33"/>
        <v>1973.6299999999999</v>
      </c>
      <c r="R126" s="36">
        <v>2380</v>
      </c>
      <c r="S126" s="37">
        <v>355826</v>
      </c>
      <c r="T126" s="53"/>
    </row>
    <row r="127" spans="1:20" ht="15.75" thickBot="1">
      <c r="A127" s="52"/>
      <c r="B127" s="46"/>
      <c r="C127" s="115">
        <f>SUM(C124:C126)</f>
        <v>2570.3999999999996</v>
      </c>
      <c r="D127" s="64">
        <f>SUM(D124:D126)</f>
        <v>103.53</v>
      </c>
      <c r="E127" s="52">
        <f>SUM(E124:E126)</f>
        <v>674.46</v>
      </c>
      <c r="F127" s="66">
        <f t="shared" si="20"/>
        <v>421.065378</v>
      </c>
      <c r="G127" s="163">
        <f t="shared" si="21"/>
        <v>253.394622</v>
      </c>
      <c r="H127" s="162">
        <f>SUM(H124:H126)</f>
        <v>97.41</v>
      </c>
      <c r="I127" s="115">
        <f t="shared" si="18"/>
        <v>771.87</v>
      </c>
      <c r="J127" s="46">
        <f>SUM(J124:J126)</f>
        <v>1041.04</v>
      </c>
      <c r="K127" s="207">
        <f>SUM(K124:K126)</f>
        <v>49.45</v>
      </c>
      <c r="L127" s="143">
        <f t="shared" si="34"/>
        <v>4536.29</v>
      </c>
      <c r="M127" s="99">
        <f>SUM(M124:M126)</f>
        <v>347.3</v>
      </c>
      <c r="N127" s="115">
        <f>SUM(N124:N126)</f>
        <v>206.54999999999998</v>
      </c>
      <c r="O127" s="64">
        <f>SUM(O124:O126)</f>
        <v>1703.8200000000002</v>
      </c>
      <c r="P127" s="190">
        <f t="shared" si="35"/>
        <v>2257.67</v>
      </c>
      <c r="Q127" s="189">
        <f t="shared" si="33"/>
        <v>6793.96</v>
      </c>
      <c r="R127" s="161"/>
      <c r="S127" s="107"/>
      <c r="T127" s="99"/>
    </row>
    <row r="128" spans="1:20" ht="15.75" thickBot="1">
      <c r="A128" s="36" t="s">
        <v>65</v>
      </c>
      <c r="B128" s="23">
        <v>32</v>
      </c>
      <c r="C128" s="153">
        <v>1260</v>
      </c>
      <c r="D128" s="84">
        <v>240.87</v>
      </c>
      <c r="E128" s="84">
        <v>394.73</v>
      </c>
      <c r="F128" s="45">
        <f t="shared" si="20"/>
        <v>246.42993900000002</v>
      </c>
      <c r="G128" s="45">
        <f t="shared" si="21"/>
        <v>148.300061</v>
      </c>
      <c r="H128" s="212">
        <v>71.24</v>
      </c>
      <c r="I128" s="20">
        <f t="shared" si="18"/>
        <v>465.97</v>
      </c>
      <c r="J128" s="80">
        <v>123.63</v>
      </c>
      <c r="K128" s="84">
        <v>35.24</v>
      </c>
      <c r="L128" s="202">
        <f t="shared" si="34"/>
        <v>2125.7099999999996</v>
      </c>
      <c r="M128" s="84">
        <v>109.36</v>
      </c>
      <c r="N128" s="153">
        <v>101.25</v>
      </c>
      <c r="O128" s="84">
        <v>835.2</v>
      </c>
      <c r="P128" s="198">
        <f t="shared" si="35"/>
        <v>1045.81</v>
      </c>
      <c r="Q128" s="154">
        <f t="shared" si="33"/>
        <v>3171.5199999999995</v>
      </c>
      <c r="R128" s="36">
        <v>3000</v>
      </c>
      <c r="S128" s="13">
        <v>379766</v>
      </c>
      <c r="T128" s="23">
        <v>32</v>
      </c>
    </row>
    <row r="129" spans="1:20" ht="15">
      <c r="A129" s="36" t="s">
        <v>64</v>
      </c>
      <c r="B129" s="25"/>
      <c r="C129" s="44">
        <v>1260</v>
      </c>
      <c r="D129" s="36">
        <v>211.64</v>
      </c>
      <c r="E129" s="36">
        <v>342.8</v>
      </c>
      <c r="F129" s="41">
        <f t="shared" si="20"/>
        <v>214.01004</v>
      </c>
      <c r="G129" s="41">
        <f t="shared" si="21"/>
        <v>128.78996</v>
      </c>
      <c r="H129" s="158">
        <v>40.01</v>
      </c>
      <c r="I129" s="157">
        <f t="shared" si="18"/>
        <v>382.81</v>
      </c>
      <c r="J129" s="36">
        <v>97.68</v>
      </c>
      <c r="K129" s="36">
        <v>12.74</v>
      </c>
      <c r="L129" s="202">
        <f t="shared" si="34"/>
        <v>1964.87</v>
      </c>
      <c r="M129" s="36">
        <v>111.26</v>
      </c>
      <c r="N129" s="153">
        <v>101.25</v>
      </c>
      <c r="O129" s="13">
        <v>835.2</v>
      </c>
      <c r="P129" s="155">
        <f t="shared" si="35"/>
        <v>1047.71</v>
      </c>
      <c r="Q129" s="178">
        <f t="shared" si="33"/>
        <v>3012.58</v>
      </c>
      <c r="R129" s="36">
        <v>3000</v>
      </c>
      <c r="S129" s="36">
        <v>276331</v>
      </c>
      <c r="T129" s="25"/>
    </row>
    <row r="130" spans="1:20" ht="15.75" thickBot="1">
      <c r="A130" s="37" t="s">
        <v>63</v>
      </c>
      <c r="B130" s="53"/>
      <c r="C130" s="38">
        <v>1260</v>
      </c>
      <c r="D130" s="37">
        <v>290.35</v>
      </c>
      <c r="E130" s="37">
        <v>646.9</v>
      </c>
      <c r="F130" s="55">
        <f t="shared" si="20"/>
        <v>403.85967</v>
      </c>
      <c r="G130" s="55">
        <f t="shared" si="21"/>
        <v>243.04032999999998</v>
      </c>
      <c r="H130" s="152">
        <v>32.01</v>
      </c>
      <c r="I130" s="151">
        <f t="shared" si="18"/>
        <v>678.91</v>
      </c>
      <c r="J130" s="37">
        <v>100.74</v>
      </c>
      <c r="K130" s="37">
        <v>17.34</v>
      </c>
      <c r="L130" s="203">
        <f t="shared" si="34"/>
        <v>2347.3399999999997</v>
      </c>
      <c r="M130" s="37">
        <v>190.02</v>
      </c>
      <c r="N130" s="153">
        <v>101.25</v>
      </c>
      <c r="O130" s="13">
        <v>835.2</v>
      </c>
      <c r="P130" s="148">
        <f t="shared" si="35"/>
        <v>1126.47</v>
      </c>
      <c r="Q130" s="178">
        <f t="shared" si="33"/>
        <v>3473.8099999999995</v>
      </c>
      <c r="R130" s="36">
        <v>2600</v>
      </c>
      <c r="S130" s="37">
        <v>913116</v>
      </c>
      <c r="T130" s="53"/>
    </row>
    <row r="131" spans="1:20" ht="15.75" thickBot="1">
      <c r="A131" s="52"/>
      <c r="B131" s="46"/>
      <c r="C131" s="115">
        <f>SUM(C128:C130)</f>
        <v>3780</v>
      </c>
      <c r="D131" s="46">
        <f>SUM(D128:D130)</f>
        <v>742.86</v>
      </c>
      <c r="E131" s="64">
        <f>SUM(E128:E130)</f>
        <v>1384.4299999999998</v>
      </c>
      <c r="F131" s="146">
        <f t="shared" si="20"/>
        <v>864.2996489999999</v>
      </c>
      <c r="G131" s="163">
        <f t="shared" si="21"/>
        <v>520.1303509999999</v>
      </c>
      <c r="H131" s="162">
        <f>SUM(H128:H130)</f>
        <v>143.26</v>
      </c>
      <c r="I131" s="115">
        <f t="shared" si="18"/>
        <v>1527.6899999999998</v>
      </c>
      <c r="J131" s="46">
        <f>SUM(J128:J130)</f>
        <v>322.05</v>
      </c>
      <c r="K131" s="64">
        <f>SUM(K128:K130)</f>
        <v>65.32000000000001</v>
      </c>
      <c r="L131" s="143">
        <f t="shared" si="34"/>
        <v>6437.919999999999</v>
      </c>
      <c r="M131" s="99">
        <f>SUM(M128:M130)</f>
        <v>410.64</v>
      </c>
      <c r="N131" s="115">
        <f>SUM(N128:N130)</f>
        <v>303.75</v>
      </c>
      <c r="O131" s="64">
        <f>SUM(O128:O130)</f>
        <v>2505.6000000000004</v>
      </c>
      <c r="P131" s="190">
        <f t="shared" si="35"/>
        <v>3219.9900000000002</v>
      </c>
      <c r="Q131" s="196">
        <f>SUM(Q128:Q130)</f>
        <v>9657.91</v>
      </c>
      <c r="R131" s="161"/>
      <c r="S131" s="107"/>
      <c r="T131" s="99"/>
    </row>
    <row r="132" spans="1:20" ht="15">
      <c r="A132" s="36" t="s">
        <v>65</v>
      </c>
      <c r="B132" s="23">
        <v>33</v>
      </c>
      <c r="C132" s="153">
        <v>1268.4</v>
      </c>
      <c r="D132" s="84">
        <v>86.54</v>
      </c>
      <c r="E132" s="84">
        <v>176.81</v>
      </c>
      <c r="F132" s="45">
        <f t="shared" si="20"/>
        <v>110.38248300000001</v>
      </c>
      <c r="G132" s="45">
        <f t="shared" si="21"/>
        <v>66.427517</v>
      </c>
      <c r="H132" s="160">
        <v>71.71</v>
      </c>
      <c r="I132" s="159">
        <f aca="true" t="shared" si="36" ref="I132:I195">SUM(F132:H132)</f>
        <v>248.51999999999998</v>
      </c>
      <c r="J132" s="84">
        <v>167.75</v>
      </c>
      <c r="K132" s="84">
        <v>35.47</v>
      </c>
      <c r="L132" s="156">
        <f t="shared" si="34"/>
        <v>1806.68</v>
      </c>
      <c r="M132" s="84">
        <v>109.36</v>
      </c>
      <c r="N132" s="153">
        <v>101.93</v>
      </c>
      <c r="O132" s="84">
        <v>840.77</v>
      </c>
      <c r="P132" s="156">
        <f t="shared" si="35"/>
        <v>1052.06</v>
      </c>
      <c r="Q132" s="154">
        <f>L132+P132</f>
        <v>2858.74</v>
      </c>
      <c r="R132" s="36">
        <v>3000</v>
      </c>
      <c r="S132" s="13">
        <v>665119</v>
      </c>
      <c r="T132" s="23">
        <v>33</v>
      </c>
    </row>
    <row r="133" spans="1:20" ht="15">
      <c r="A133" s="36" t="s">
        <v>64</v>
      </c>
      <c r="B133" s="25"/>
      <c r="C133" s="44">
        <v>1268.4</v>
      </c>
      <c r="D133" s="36">
        <v>38.8</v>
      </c>
      <c r="E133" s="36">
        <v>81.85</v>
      </c>
      <c r="F133" s="41">
        <f t="shared" si="20"/>
        <v>51.098955</v>
      </c>
      <c r="G133" s="41">
        <f t="shared" si="21"/>
        <v>30.751044999999998</v>
      </c>
      <c r="H133" s="158">
        <v>40.27</v>
      </c>
      <c r="I133" s="157">
        <f t="shared" si="36"/>
        <v>122.12</v>
      </c>
      <c r="J133" s="36">
        <v>369.58</v>
      </c>
      <c r="K133" s="36">
        <v>12.82</v>
      </c>
      <c r="L133" s="156">
        <f t="shared" si="34"/>
        <v>1811.72</v>
      </c>
      <c r="M133" s="36">
        <v>111.26</v>
      </c>
      <c r="N133" s="153">
        <v>101.93</v>
      </c>
      <c r="O133" s="13">
        <v>840.77</v>
      </c>
      <c r="P133" s="155">
        <f t="shared" si="35"/>
        <v>1053.96</v>
      </c>
      <c r="Q133" s="154">
        <f>L133+P133</f>
        <v>2865.6800000000003</v>
      </c>
      <c r="R133" s="36">
        <v>0</v>
      </c>
      <c r="S133" s="36"/>
      <c r="T133" s="25"/>
    </row>
    <row r="134" spans="1:20" ht="15.75" thickBot="1">
      <c r="A134" s="37" t="s">
        <v>63</v>
      </c>
      <c r="B134" s="53"/>
      <c r="C134" s="38">
        <v>1268.4</v>
      </c>
      <c r="D134" s="37">
        <v>106.55</v>
      </c>
      <c r="E134" s="37">
        <v>219.97</v>
      </c>
      <c r="F134" s="55">
        <f t="shared" si="20"/>
        <v>137.327271</v>
      </c>
      <c r="G134" s="55">
        <f t="shared" si="21"/>
        <v>82.64272899999999</v>
      </c>
      <c r="H134" s="152">
        <v>32.22</v>
      </c>
      <c r="I134" s="151">
        <f t="shared" si="36"/>
        <v>252.18999999999997</v>
      </c>
      <c r="J134" s="37">
        <v>16.6</v>
      </c>
      <c r="K134" s="37">
        <v>17.45</v>
      </c>
      <c r="L134" s="150">
        <f t="shared" si="34"/>
        <v>1661.19</v>
      </c>
      <c r="M134" s="37">
        <v>63.34</v>
      </c>
      <c r="N134" s="153">
        <v>101.93</v>
      </c>
      <c r="O134" s="54">
        <v>840.77</v>
      </c>
      <c r="P134" s="148">
        <f t="shared" si="35"/>
        <v>1006.04</v>
      </c>
      <c r="Q134" s="147">
        <f>L134+P134</f>
        <v>2667.23</v>
      </c>
      <c r="R134" s="36">
        <v>3000</v>
      </c>
      <c r="S134" s="37">
        <v>608436</v>
      </c>
      <c r="T134" s="53"/>
    </row>
    <row r="135" spans="1:20" ht="15.75" thickBot="1">
      <c r="A135" s="52"/>
      <c r="B135" s="46"/>
      <c r="C135" s="115">
        <f>SUM(C132:C134)</f>
        <v>3805.2000000000003</v>
      </c>
      <c r="D135" s="46">
        <f>SUM(D132:D134)</f>
        <v>231.89</v>
      </c>
      <c r="E135" s="64">
        <f>SUM(E132:E134)</f>
        <v>478.63</v>
      </c>
      <c r="F135" s="146">
        <f t="shared" si="20"/>
        <v>298.808709</v>
      </c>
      <c r="G135" s="163">
        <f t="shared" si="21"/>
        <v>179.82129099999997</v>
      </c>
      <c r="H135" s="162">
        <f>SUM(H132:H134)</f>
        <v>144.2</v>
      </c>
      <c r="I135" s="115">
        <f t="shared" si="36"/>
        <v>622.8299999999999</v>
      </c>
      <c r="J135" s="46">
        <f>SUM(J132:J134)</f>
        <v>553.93</v>
      </c>
      <c r="K135" s="64">
        <f>SUM(K132:K134)</f>
        <v>65.74</v>
      </c>
      <c r="L135" s="143">
        <f t="shared" si="34"/>
        <v>5279.59</v>
      </c>
      <c r="M135" s="99">
        <f>SUM(M132:M134)</f>
        <v>283.96000000000004</v>
      </c>
      <c r="N135" s="207">
        <f>SUM(N132:N134)</f>
        <v>305.79</v>
      </c>
      <c r="O135" s="100">
        <f>SUM(O132:O134)</f>
        <v>2522.31</v>
      </c>
      <c r="P135" s="143">
        <f t="shared" si="35"/>
        <v>3112.06</v>
      </c>
      <c r="Q135" s="139">
        <f>SUM(Q132:Q134)</f>
        <v>8391.65</v>
      </c>
      <c r="R135" s="161"/>
      <c r="S135" s="107"/>
      <c r="T135" s="99"/>
    </row>
    <row r="136" spans="1:20" ht="15">
      <c r="A136" s="36" t="s">
        <v>65</v>
      </c>
      <c r="B136" s="23">
        <v>34</v>
      </c>
      <c r="C136" s="153">
        <v>842.8</v>
      </c>
      <c r="D136" s="84">
        <v>84.1</v>
      </c>
      <c r="E136" s="84">
        <v>237.12</v>
      </c>
      <c r="F136" s="45">
        <f aca="true" t="shared" si="37" ref="F136:F199">E136-G136</f>
        <v>148.034016</v>
      </c>
      <c r="G136" s="45">
        <f aca="true" t="shared" si="38" ref="G136:G199">E136*37.57%</f>
        <v>89.085984</v>
      </c>
      <c r="H136" s="160">
        <v>47.65</v>
      </c>
      <c r="I136" s="159">
        <f t="shared" si="36"/>
        <v>284.77</v>
      </c>
      <c r="J136" s="84">
        <v>150.28</v>
      </c>
      <c r="K136" s="84">
        <v>23.57</v>
      </c>
      <c r="L136" s="156">
        <f t="shared" si="34"/>
        <v>1385.52</v>
      </c>
      <c r="M136" s="84">
        <v>109.36</v>
      </c>
      <c r="N136" s="153">
        <v>67.73</v>
      </c>
      <c r="O136" s="84">
        <v>558.66</v>
      </c>
      <c r="P136" s="156">
        <f t="shared" si="35"/>
        <v>735.75</v>
      </c>
      <c r="Q136" s="154">
        <f aca="true" t="shared" si="39" ref="Q136:Q142">L136+P136</f>
        <v>2121.27</v>
      </c>
      <c r="R136" s="36">
        <v>2000</v>
      </c>
      <c r="S136" s="13">
        <v>235956</v>
      </c>
      <c r="T136" s="23">
        <v>34</v>
      </c>
    </row>
    <row r="137" spans="1:20" ht="15">
      <c r="A137" s="36" t="s">
        <v>64</v>
      </c>
      <c r="B137" s="25"/>
      <c r="C137" s="44">
        <v>842.8</v>
      </c>
      <c r="D137" s="36">
        <v>23.2</v>
      </c>
      <c r="E137" s="36">
        <v>175.47</v>
      </c>
      <c r="F137" s="41">
        <f t="shared" si="37"/>
        <v>109.545921</v>
      </c>
      <c r="G137" s="41">
        <f t="shared" si="38"/>
        <v>65.92407899999999</v>
      </c>
      <c r="H137" s="158">
        <v>26.76</v>
      </c>
      <c r="I137" s="157">
        <f t="shared" si="36"/>
        <v>202.23</v>
      </c>
      <c r="J137" s="36">
        <v>109.21</v>
      </c>
      <c r="K137" s="36">
        <v>8.52</v>
      </c>
      <c r="L137" s="156">
        <f t="shared" si="34"/>
        <v>1185.96</v>
      </c>
      <c r="M137" s="36">
        <v>111.26</v>
      </c>
      <c r="N137" s="153">
        <v>67.73</v>
      </c>
      <c r="O137" s="13">
        <v>558.66</v>
      </c>
      <c r="P137" s="155">
        <f t="shared" si="35"/>
        <v>737.65</v>
      </c>
      <c r="Q137" s="154">
        <f t="shared" si="39"/>
        <v>1923.6100000000001</v>
      </c>
      <c r="R137" s="36">
        <v>2100</v>
      </c>
      <c r="S137" s="36">
        <v>44706</v>
      </c>
      <c r="T137" s="25"/>
    </row>
    <row r="138" spans="1:20" ht="15.75" thickBot="1">
      <c r="A138" s="37" t="s">
        <v>63</v>
      </c>
      <c r="B138" s="53"/>
      <c r="C138" s="38">
        <v>842.8</v>
      </c>
      <c r="D138" s="37">
        <v>35.58</v>
      </c>
      <c r="E138" s="37">
        <v>177.05</v>
      </c>
      <c r="F138" s="55">
        <f t="shared" si="37"/>
        <v>110.53231500000001</v>
      </c>
      <c r="G138" s="55">
        <f t="shared" si="38"/>
        <v>66.517685</v>
      </c>
      <c r="H138" s="152">
        <v>21.41</v>
      </c>
      <c r="I138" s="151">
        <f t="shared" si="36"/>
        <v>198.46</v>
      </c>
      <c r="J138" s="37">
        <v>115.33</v>
      </c>
      <c r="K138" s="37">
        <v>11.6</v>
      </c>
      <c r="L138" s="150">
        <f t="shared" si="34"/>
        <v>1203.7699999999998</v>
      </c>
      <c r="M138" s="37">
        <v>63.34</v>
      </c>
      <c r="N138" s="153">
        <v>67.73</v>
      </c>
      <c r="O138" s="37">
        <v>558.66</v>
      </c>
      <c r="P138" s="148">
        <f t="shared" si="35"/>
        <v>689.73</v>
      </c>
      <c r="Q138" s="147">
        <f t="shared" si="39"/>
        <v>1893.4999999999998</v>
      </c>
      <c r="R138" s="36">
        <v>1900</v>
      </c>
      <c r="S138" s="37">
        <v>106157</v>
      </c>
      <c r="T138" s="53"/>
    </row>
    <row r="139" spans="1:20" ht="15.75" thickBot="1">
      <c r="A139" s="52"/>
      <c r="B139" s="46"/>
      <c r="C139" s="115">
        <f>SUM(C136:C138)</f>
        <v>2528.3999999999996</v>
      </c>
      <c r="D139" s="46">
        <f>SUM(D136:D138)</f>
        <v>142.88</v>
      </c>
      <c r="E139" s="64">
        <f>SUM(E136:E138)</f>
        <v>589.6400000000001</v>
      </c>
      <c r="F139" s="146">
        <f t="shared" si="37"/>
        <v>368.11225200000007</v>
      </c>
      <c r="G139" s="163">
        <f t="shared" si="38"/>
        <v>221.52774800000003</v>
      </c>
      <c r="H139" s="162">
        <f>SUM(H136:H138)</f>
        <v>95.82</v>
      </c>
      <c r="I139" s="115">
        <f t="shared" si="36"/>
        <v>685.46</v>
      </c>
      <c r="J139" s="46">
        <f>SUM(J136:J138)</f>
        <v>374.82</v>
      </c>
      <c r="K139" s="64">
        <f>SUM(K136:K138)</f>
        <v>43.690000000000005</v>
      </c>
      <c r="L139" s="143">
        <f t="shared" si="34"/>
        <v>3775.25</v>
      </c>
      <c r="M139" s="99">
        <f>SUM(M136:M138)</f>
        <v>283.96000000000004</v>
      </c>
      <c r="N139" s="115">
        <f>SUM(N136:N138)</f>
        <v>203.19</v>
      </c>
      <c r="O139" s="64">
        <f>SUM(O136:O138)</f>
        <v>1675.98</v>
      </c>
      <c r="P139" s="143">
        <f t="shared" si="35"/>
        <v>2163.13</v>
      </c>
      <c r="Q139" s="139">
        <f t="shared" si="39"/>
        <v>5938.38</v>
      </c>
      <c r="R139" s="161"/>
      <c r="S139" s="107"/>
      <c r="T139" s="99"/>
    </row>
    <row r="140" spans="1:20" ht="15">
      <c r="A140" s="36" t="s">
        <v>65</v>
      </c>
      <c r="B140" s="23">
        <v>35</v>
      </c>
      <c r="C140" s="153">
        <v>1265.6</v>
      </c>
      <c r="D140" s="84">
        <v>248.88</v>
      </c>
      <c r="E140" s="84">
        <v>497.52</v>
      </c>
      <c r="F140" s="45">
        <f t="shared" si="37"/>
        <v>310.60173599999996</v>
      </c>
      <c r="G140" s="45">
        <f t="shared" si="38"/>
        <v>186.918264</v>
      </c>
      <c r="H140" s="160">
        <v>71.55</v>
      </c>
      <c r="I140" s="159">
        <f t="shared" si="36"/>
        <v>569.0699999999999</v>
      </c>
      <c r="J140" s="179">
        <v>0</v>
      </c>
      <c r="K140" s="84">
        <v>35.39</v>
      </c>
      <c r="L140" s="156">
        <f t="shared" si="34"/>
        <v>2118.94</v>
      </c>
      <c r="M140" s="84">
        <v>218.72</v>
      </c>
      <c r="N140" s="153">
        <v>101.7</v>
      </c>
      <c r="O140" s="84">
        <v>838.91</v>
      </c>
      <c r="P140" s="156">
        <f t="shared" si="35"/>
        <v>1159.33</v>
      </c>
      <c r="Q140" s="154">
        <f t="shared" si="39"/>
        <v>3278.27</v>
      </c>
      <c r="R140" s="36">
        <v>3200</v>
      </c>
      <c r="S140" s="13">
        <v>611273</v>
      </c>
      <c r="T140" s="23">
        <v>35</v>
      </c>
    </row>
    <row r="141" spans="1:20" ht="15">
      <c r="A141" s="36" t="s">
        <v>64</v>
      </c>
      <c r="B141" s="25"/>
      <c r="C141" s="44">
        <v>1265.6</v>
      </c>
      <c r="D141" s="36">
        <v>218.14</v>
      </c>
      <c r="E141" s="36">
        <v>429.62</v>
      </c>
      <c r="F141" s="41">
        <f t="shared" si="37"/>
        <v>268.211766</v>
      </c>
      <c r="G141" s="41">
        <f t="shared" si="38"/>
        <v>161.408234</v>
      </c>
      <c r="H141" s="186">
        <v>40.18</v>
      </c>
      <c r="I141" s="159">
        <f t="shared" si="36"/>
        <v>469.8</v>
      </c>
      <c r="J141" s="195">
        <v>0</v>
      </c>
      <c r="K141" s="36">
        <v>12.79</v>
      </c>
      <c r="L141" s="156">
        <f t="shared" si="34"/>
        <v>1966.3299999999997</v>
      </c>
      <c r="M141" s="36">
        <v>222.52</v>
      </c>
      <c r="N141" s="153">
        <v>101.7</v>
      </c>
      <c r="O141" s="13">
        <v>838.91</v>
      </c>
      <c r="P141" s="155">
        <f t="shared" si="35"/>
        <v>1163.13</v>
      </c>
      <c r="Q141" s="178">
        <f t="shared" si="39"/>
        <v>3129.46</v>
      </c>
      <c r="R141" s="36">
        <v>3200</v>
      </c>
      <c r="S141" s="36">
        <v>492201</v>
      </c>
      <c r="T141" s="25"/>
    </row>
    <row r="142" spans="1:20" ht="15.75" thickBot="1">
      <c r="A142" s="37" t="s">
        <v>63</v>
      </c>
      <c r="B142" s="53"/>
      <c r="C142" s="38">
        <v>1265.6</v>
      </c>
      <c r="D142" s="37">
        <v>2.9</v>
      </c>
      <c r="E142" s="37">
        <v>0</v>
      </c>
      <c r="F142" s="55">
        <f t="shared" si="37"/>
        <v>0</v>
      </c>
      <c r="G142" s="55">
        <f t="shared" si="38"/>
        <v>0</v>
      </c>
      <c r="H142" s="194">
        <v>32.15</v>
      </c>
      <c r="I142" s="20">
        <f t="shared" si="36"/>
        <v>32.15</v>
      </c>
      <c r="J142" s="195">
        <v>0</v>
      </c>
      <c r="K142" s="37">
        <v>17.42</v>
      </c>
      <c r="L142" s="156">
        <f t="shared" si="34"/>
        <v>1318.0700000000002</v>
      </c>
      <c r="M142" s="37">
        <v>63.34</v>
      </c>
      <c r="N142" s="153">
        <v>101.7</v>
      </c>
      <c r="O142" s="13">
        <v>838.91</v>
      </c>
      <c r="P142" s="148">
        <f t="shared" si="35"/>
        <v>1003.95</v>
      </c>
      <c r="Q142" s="178">
        <f t="shared" si="39"/>
        <v>2322.0200000000004</v>
      </c>
      <c r="R142" s="36">
        <v>3200</v>
      </c>
      <c r="S142" s="37">
        <v>18770</v>
      </c>
      <c r="T142" s="53"/>
    </row>
    <row r="143" spans="1:20" ht="15.75" thickBot="1">
      <c r="A143" s="52"/>
      <c r="B143" s="46"/>
      <c r="C143" s="115">
        <f>SUM(C140:C142)</f>
        <v>3796.7999999999997</v>
      </c>
      <c r="D143" s="46">
        <f>SUM(D140:D142)</f>
        <v>469.91999999999996</v>
      </c>
      <c r="E143" s="64">
        <f>SUM(E140:E142)</f>
        <v>927.14</v>
      </c>
      <c r="F143" s="146">
        <f t="shared" si="37"/>
        <v>578.813502</v>
      </c>
      <c r="G143" s="163">
        <f t="shared" si="38"/>
        <v>348.32649799999996</v>
      </c>
      <c r="H143" s="162">
        <f>SUM(H140:H142)</f>
        <v>143.88</v>
      </c>
      <c r="I143" s="115">
        <f t="shared" si="36"/>
        <v>1071.02</v>
      </c>
      <c r="J143" s="46">
        <f aca="true" t="shared" si="40" ref="J143:O143">SUM(J140:J142)</f>
        <v>0</v>
      </c>
      <c r="K143" s="64">
        <f t="shared" si="40"/>
        <v>65.6</v>
      </c>
      <c r="L143" s="143">
        <f t="shared" si="40"/>
        <v>5403.34</v>
      </c>
      <c r="M143" s="99">
        <f t="shared" si="40"/>
        <v>504.58000000000004</v>
      </c>
      <c r="N143" s="115">
        <f t="shared" si="40"/>
        <v>305.1</v>
      </c>
      <c r="O143" s="64">
        <f t="shared" si="40"/>
        <v>2516.73</v>
      </c>
      <c r="P143" s="143">
        <f t="shared" si="35"/>
        <v>3326.41</v>
      </c>
      <c r="Q143" s="187">
        <f>SUM(Q140:Q142)</f>
        <v>8729.75</v>
      </c>
      <c r="R143" s="161"/>
      <c r="S143" s="107"/>
      <c r="T143" s="99"/>
    </row>
    <row r="144" spans="1:20" ht="15">
      <c r="A144" s="36" t="s">
        <v>65</v>
      </c>
      <c r="B144" s="23">
        <v>36</v>
      </c>
      <c r="C144" s="153">
        <v>1201.2</v>
      </c>
      <c r="D144" s="84">
        <v>76.21</v>
      </c>
      <c r="E144" s="84">
        <v>169.5</v>
      </c>
      <c r="F144" s="45">
        <f t="shared" si="37"/>
        <v>105.81885</v>
      </c>
      <c r="G144" s="45">
        <f t="shared" si="38"/>
        <v>63.681149999999995</v>
      </c>
      <c r="H144" s="160">
        <v>67.91</v>
      </c>
      <c r="I144" s="159">
        <f t="shared" si="36"/>
        <v>237.41</v>
      </c>
      <c r="J144" s="179">
        <v>0</v>
      </c>
      <c r="K144" s="84">
        <v>33.59</v>
      </c>
      <c r="L144" s="156">
        <f aca="true" t="shared" si="41" ref="L144:L162">C144+D144+I144+J144+K144</f>
        <v>1548.41</v>
      </c>
      <c r="M144" s="84">
        <v>109.36</v>
      </c>
      <c r="N144" s="153">
        <v>96.53</v>
      </c>
      <c r="O144" s="84">
        <v>796.22</v>
      </c>
      <c r="P144" s="156">
        <f t="shared" si="35"/>
        <v>1002.11</v>
      </c>
      <c r="Q144" s="185">
        <f aca="true" t="shared" si="42" ref="Q144:Q158">L144+P144</f>
        <v>2550.52</v>
      </c>
      <c r="R144" s="36">
        <v>3000</v>
      </c>
      <c r="S144" s="13">
        <v>145270</v>
      </c>
      <c r="T144" s="23">
        <v>36</v>
      </c>
    </row>
    <row r="145" spans="1:20" ht="15">
      <c r="A145" s="36" t="s">
        <v>64</v>
      </c>
      <c r="B145" s="25"/>
      <c r="C145" s="44">
        <v>1201.2</v>
      </c>
      <c r="D145" s="36">
        <v>208.8</v>
      </c>
      <c r="E145" s="36">
        <v>359.63</v>
      </c>
      <c r="F145" s="41">
        <f t="shared" si="37"/>
        <v>224.517009</v>
      </c>
      <c r="G145" s="41">
        <f t="shared" si="38"/>
        <v>135.112991</v>
      </c>
      <c r="H145" s="158">
        <v>38.14</v>
      </c>
      <c r="I145" s="157">
        <f t="shared" si="36"/>
        <v>397.77</v>
      </c>
      <c r="J145" s="172">
        <v>0</v>
      </c>
      <c r="K145" s="36">
        <v>12.14</v>
      </c>
      <c r="L145" s="156">
        <f t="shared" si="41"/>
        <v>1819.91</v>
      </c>
      <c r="M145" s="36">
        <v>111.26</v>
      </c>
      <c r="N145" s="153">
        <v>96.53</v>
      </c>
      <c r="O145" s="13">
        <v>796.22</v>
      </c>
      <c r="P145" s="155">
        <f t="shared" si="35"/>
        <v>1004.01</v>
      </c>
      <c r="Q145" s="185">
        <f t="shared" si="42"/>
        <v>2823.92</v>
      </c>
      <c r="R145" s="36">
        <v>3000</v>
      </c>
      <c r="S145" s="36">
        <v>367243</v>
      </c>
      <c r="T145" s="25"/>
    </row>
    <row r="146" spans="1:20" ht="15.75" thickBot="1">
      <c r="A146" s="37" t="s">
        <v>63</v>
      </c>
      <c r="B146" s="53"/>
      <c r="C146" s="38">
        <v>1201.2</v>
      </c>
      <c r="D146" s="37">
        <v>81.2</v>
      </c>
      <c r="E146" s="37">
        <v>134.37</v>
      </c>
      <c r="F146" s="55">
        <f t="shared" si="37"/>
        <v>83.887191</v>
      </c>
      <c r="G146" s="55">
        <f t="shared" si="38"/>
        <v>50.482808999999996</v>
      </c>
      <c r="H146" s="152">
        <v>30.52</v>
      </c>
      <c r="I146" s="151">
        <f t="shared" si="36"/>
        <v>164.89000000000001</v>
      </c>
      <c r="J146" s="170">
        <v>0</v>
      </c>
      <c r="K146" s="37">
        <v>23.6</v>
      </c>
      <c r="L146" s="150">
        <f t="shared" si="41"/>
        <v>1470.89</v>
      </c>
      <c r="M146" s="37">
        <v>126.68</v>
      </c>
      <c r="N146" s="153">
        <v>96.53</v>
      </c>
      <c r="O146" s="13">
        <v>796.22</v>
      </c>
      <c r="P146" s="148">
        <f t="shared" si="35"/>
        <v>1019.4300000000001</v>
      </c>
      <c r="Q146" s="184">
        <f t="shared" si="42"/>
        <v>2490.32</v>
      </c>
      <c r="R146" s="36">
        <v>3000</v>
      </c>
      <c r="S146" s="37">
        <v>65313</v>
      </c>
      <c r="T146" s="53"/>
    </row>
    <row r="147" spans="1:20" ht="15.75" thickBot="1">
      <c r="A147" s="52"/>
      <c r="B147" s="46"/>
      <c r="C147" s="115">
        <f>SUM(C144:C146)</f>
        <v>3603.6000000000004</v>
      </c>
      <c r="D147" s="64">
        <f>SUM(D144:D146)</f>
        <v>366.21</v>
      </c>
      <c r="E147" s="211">
        <f>SUM(E144:E146)</f>
        <v>663.5</v>
      </c>
      <c r="F147" s="146">
        <f t="shared" si="37"/>
        <v>414.22305</v>
      </c>
      <c r="G147" s="163">
        <f t="shared" si="38"/>
        <v>249.27695</v>
      </c>
      <c r="H147" s="162">
        <f>SUM(H144:H146)</f>
        <v>136.57</v>
      </c>
      <c r="I147" s="115">
        <f t="shared" si="36"/>
        <v>800.0699999999999</v>
      </c>
      <c r="J147" s="46">
        <f>SUM(J144:J146)</f>
        <v>0</v>
      </c>
      <c r="K147" s="64">
        <f>SUM(K144:K146)</f>
        <v>69.33000000000001</v>
      </c>
      <c r="L147" s="143">
        <f t="shared" si="41"/>
        <v>4839.21</v>
      </c>
      <c r="M147" s="99">
        <f>SUM(M144:M146)</f>
        <v>347.3</v>
      </c>
      <c r="N147" s="115">
        <f>SUM(N144:N146)</f>
        <v>289.59000000000003</v>
      </c>
      <c r="O147" s="64">
        <f>SUM(O144:O146)</f>
        <v>2388.66</v>
      </c>
      <c r="P147" s="143">
        <f t="shared" si="35"/>
        <v>3025.55</v>
      </c>
      <c r="Q147" s="139">
        <f t="shared" si="42"/>
        <v>7864.76</v>
      </c>
      <c r="R147" s="161"/>
      <c r="S147" s="107"/>
      <c r="T147" s="99"/>
    </row>
    <row r="148" spans="1:20" ht="15.75" thickBot="1">
      <c r="A148" s="36" t="s">
        <v>65</v>
      </c>
      <c r="B148" s="23">
        <v>37</v>
      </c>
      <c r="C148" s="84">
        <v>842.8</v>
      </c>
      <c r="D148" s="84">
        <v>172.67</v>
      </c>
      <c r="E148" s="84">
        <v>265.02</v>
      </c>
      <c r="F148" s="45">
        <f t="shared" si="37"/>
        <v>165.45198599999998</v>
      </c>
      <c r="G148" s="45">
        <f t="shared" si="38"/>
        <v>99.56801399999999</v>
      </c>
      <c r="H148" s="160">
        <v>47.65</v>
      </c>
      <c r="I148" s="159">
        <f t="shared" si="36"/>
        <v>312.66999999999996</v>
      </c>
      <c r="J148" s="84">
        <v>780.78</v>
      </c>
      <c r="K148" s="153">
        <v>23.57</v>
      </c>
      <c r="L148" s="156">
        <f t="shared" si="41"/>
        <v>2132.4900000000002</v>
      </c>
      <c r="M148" s="84">
        <v>164.04</v>
      </c>
      <c r="N148" s="153">
        <v>67.73</v>
      </c>
      <c r="O148" s="84">
        <v>558.66</v>
      </c>
      <c r="P148" s="210">
        <f t="shared" si="35"/>
        <v>790.43</v>
      </c>
      <c r="Q148" s="209">
        <f t="shared" si="42"/>
        <v>2922.92</v>
      </c>
      <c r="R148" s="36">
        <v>5000</v>
      </c>
      <c r="S148" s="13">
        <v>110227</v>
      </c>
      <c r="T148" s="23">
        <v>37</v>
      </c>
    </row>
    <row r="149" spans="1:20" ht="15">
      <c r="A149" s="36" t="s">
        <v>64</v>
      </c>
      <c r="B149" s="25"/>
      <c r="C149" s="13">
        <v>842.8</v>
      </c>
      <c r="D149" s="36">
        <v>153.64</v>
      </c>
      <c r="E149" s="36">
        <v>230.76</v>
      </c>
      <c r="F149" s="41">
        <f t="shared" si="37"/>
        <v>144.063468</v>
      </c>
      <c r="G149" s="41">
        <f t="shared" si="38"/>
        <v>86.69653199999999</v>
      </c>
      <c r="H149" s="186">
        <v>26.76</v>
      </c>
      <c r="I149" s="159">
        <f t="shared" si="36"/>
        <v>257.52</v>
      </c>
      <c r="J149" s="13">
        <v>780.78</v>
      </c>
      <c r="K149" s="42">
        <v>8.52</v>
      </c>
      <c r="L149" s="156">
        <f t="shared" si="41"/>
        <v>2043.26</v>
      </c>
      <c r="M149" s="36">
        <v>166.89</v>
      </c>
      <c r="N149" s="153">
        <v>67.73</v>
      </c>
      <c r="O149" s="13">
        <v>558.66</v>
      </c>
      <c r="P149" s="155">
        <f t="shared" si="35"/>
        <v>793.28</v>
      </c>
      <c r="Q149" s="208">
        <f t="shared" si="42"/>
        <v>2836.54</v>
      </c>
      <c r="R149" s="36">
        <v>0</v>
      </c>
      <c r="S149" s="36"/>
      <c r="T149" s="25"/>
    </row>
    <row r="150" spans="1:20" ht="15.75" thickBot="1">
      <c r="A150" s="37" t="s">
        <v>63</v>
      </c>
      <c r="B150" s="53"/>
      <c r="C150" s="37">
        <v>842.8</v>
      </c>
      <c r="D150" s="37">
        <v>103.18</v>
      </c>
      <c r="E150" s="37">
        <v>161.12</v>
      </c>
      <c r="F150" s="55">
        <f t="shared" si="37"/>
        <v>100.58721600000001</v>
      </c>
      <c r="G150" s="55">
        <f t="shared" si="38"/>
        <v>60.532784</v>
      </c>
      <c r="H150" s="194">
        <v>21.41</v>
      </c>
      <c r="I150" s="20">
        <f t="shared" si="36"/>
        <v>182.53</v>
      </c>
      <c r="J150" s="13">
        <v>0</v>
      </c>
      <c r="K150" s="38">
        <v>16.56</v>
      </c>
      <c r="L150" s="150">
        <f t="shared" si="41"/>
        <v>1145.07</v>
      </c>
      <c r="M150" s="37">
        <v>190.02</v>
      </c>
      <c r="N150" s="153">
        <v>67.73</v>
      </c>
      <c r="O150" s="13">
        <v>558.66</v>
      </c>
      <c r="P150" s="148">
        <f t="shared" si="35"/>
        <v>816.41</v>
      </c>
      <c r="Q150" s="178">
        <f t="shared" si="42"/>
        <v>1961.48</v>
      </c>
      <c r="R150" s="36">
        <v>6000</v>
      </c>
      <c r="S150" s="37">
        <v>831528</v>
      </c>
      <c r="T150" s="53"/>
    </row>
    <row r="151" spans="1:20" ht="15.75" thickBot="1">
      <c r="A151" s="52"/>
      <c r="B151" s="46"/>
      <c r="C151" s="115">
        <f>SUM(C148:C150)</f>
        <v>2528.3999999999996</v>
      </c>
      <c r="D151" s="64">
        <f>SUM(D148:D150)</f>
        <v>429.48999999999995</v>
      </c>
      <c r="E151" s="52">
        <f>SUM(E148:E150)</f>
        <v>656.9</v>
      </c>
      <c r="F151" s="66">
        <f t="shared" si="37"/>
        <v>410.10267</v>
      </c>
      <c r="G151" s="163">
        <f t="shared" si="38"/>
        <v>246.79733</v>
      </c>
      <c r="H151" s="162">
        <f>SUM(H148:H150)</f>
        <v>95.82</v>
      </c>
      <c r="I151" s="115">
        <f t="shared" si="36"/>
        <v>752.72</v>
      </c>
      <c r="J151" s="46">
        <f>SUM(J148:J150)</f>
        <v>1561.56</v>
      </c>
      <c r="K151" s="207">
        <f>SUM(K148:K150)</f>
        <v>48.650000000000006</v>
      </c>
      <c r="L151" s="143">
        <f t="shared" si="41"/>
        <v>5320.82</v>
      </c>
      <c r="M151" s="99">
        <f>SUM(M148:M150)</f>
        <v>520.9499999999999</v>
      </c>
      <c r="N151" s="115">
        <f>SUM(N148:N150)</f>
        <v>203.19</v>
      </c>
      <c r="O151" s="64">
        <f>SUM(O148:O150)</f>
        <v>1675.98</v>
      </c>
      <c r="P151" s="143">
        <f t="shared" si="35"/>
        <v>2400.12</v>
      </c>
      <c r="Q151" s="206">
        <f t="shared" si="42"/>
        <v>7720.94</v>
      </c>
      <c r="R151" s="161"/>
      <c r="S151" s="107"/>
      <c r="T151" s="99"/>
    </row>
    <row r="152" spans="1:20" ht="15">
      <c r="A152" s="13" t="s">
        <v>9</v>
      </c>
      <c r="B152" s="23">
        <v>38</v>
      </c>
      <c r="C152" s="153">
        <v>1274</v>
      </c>
      <c r="D152" s="84">
        <v>368.53</v>
      </c>
      <c r="E152" s="84">
        <v>588.93</v>
      </c>
      <c r="F152" s="45">
        <f t="shared" si="37"/>
        <v>367.668999</v>
      </c>
      <c r="G152" s="45">
        <f t="shared" si="38"/>
        <v>221.26100099999996</v>
      </c>
      <c r="H152" s="160">
        <v>72.03</v>
      </c>
      <c r="I152" s="159">
        <f t="shared" si="36"/>
        <v>660.9599999999999</v>
      </c>
      <c r="J152" s="179">
        <v>0</v>
      </c>
      <c r="K152" s="84">
        <v>35.63</v>
      </c>
      <c r="L152" s="156">
        <f t="shared" si="41"/>
        <v>2339.12</v>
      </c>
      <c r="M152" s="84">
        <v>164.04</v>
      </c>
      <c r="N152" s="153">
        <v>102.38</v>
      </c>
      <c r="O152" s="84">
        <v>844.48</v>
      </c>
      <c r="P152" s="156">
        <f t="shared" si="35"/>
        <v>1110.9</v>
      </c>
      <c r="Q152" s="185">
        <f t="shared" si="42"/>
        <v>3450.02</v>
      </c>
      <c r="R152" s="36">
        <v>3950</v>
      </c>
      <c r="S152" s="13">
        <v>352898</v>
      </c>
      <c r="T152" s="23">
        <v>38</v>
      </c>
    </row>
    <row r="153" spans="1:20" ht="15">
      <c r="A153" s="36" t="s">
        <v>8</v>
      </c>
      <c r="B153" s="25"/>
      <c r="C153" s="44">
        <v>1274</v>
      </c>
      <c r="D153" s="36">
        <v>282.58</v>
      </c>
      <c r="E153" s="36">
        <v>514.95</v>
      </c>
      <c r="F153" s="41">
        <f t="shared" si="37"/>
        <v>321.483285</v>
      </c>
      <c r="G153" s="41">
        <f t="shared" si="38"/>
        <v>193.466715</v>
      </c>
      <c r="H153" s="158">
        <v>40.45</v>
      </c>
      <c r="I153" s="157">
        <f t="shared" si="36"/>
        <v>555.4000000000001</v>
      </c>
      <c r="J153" s="172">
        <v>0</v>
      </c>
      <c r="K153" s="36">
        <v>12.88</v>
      </c>
      <c r="L153" s="156">
        <f t="shared" si="41"/>
        <v>2124.86</v>
      </c>
      <c r="M153" s="36">
        <v>166.89</v>
      </c>
      <c r="N153" s="153">
        <v>102.38</v>
      </c>
      <c r="O153" s="13">
        <v>844.48</v>
      </c>
      <c r="P153" s="156">
        <f t="shared" si="35"/>
        <v>1113.75</v>
      </c>
      <c r="Q153" s="185">
        <f t="shared" si="42"/>
        <v>3238.61</v>
      </c>
      <c r="R153" s="36">
        <v>3980</v>
      </c>
      <c r="S153" s="36">
        <v>259314</v>
      </c>
      <c r="T153" s="25"/>
    </row>
    <row r="154" spans="1:20" ht="15.75" thickBot="1">
      <c r="A154" s="78" t="s">
        <v>7</v>
      </c>
      <c r="B154" s="53"/>
      <c r="C154" s="245">
        <v>1274</v>
      </c>
      <c r="D154" s="78">
        <v>241.69</v>
      </c>
      <c r="E154" s="78">
        <v>414.05</v>
      </c>
      <c r="F154" s="55">
        <f t="shared" si="37"/>
        <v>258.491415</v>
      </c>
      <c r="G154" s="55">
        <f t="shared" si="38"/>
        <v>155.558585</v>
      </c>
      <c r="H154" s="205">
        <v>32.37</v>
      </c>
      <c r="I154" s="151">
        <f t="shared" si="36"/>
        <v>446.42</v>
      </c>
      <c r="J154" s="204">
        <v>0</v>
      </c>
      <c r="K154" s="78">
        <v>25.03</v>
      </c>
      <c r="L154" s="150">
        <f t="shared" si="41"/>
        <v>1987.14</v>
      </c>
      <c r="M154" s="78">
        <v>190.02</v>
      </c>
      <c r="N154" s="153">
        <v>102.38</v>
      </c>
      <c r="O154" s="13">
        <v>844.48</v>
      </c>
      <c r="P154" s="150">
        <f t="shared" si="35"/>
        <v>1136.88</v>
      </c>
      <c r="Q154" s="184">
        <f t="shared" si="42"/>
        <v>3124.0200000000004</v>
      </c>
      <c r="R154" s="36">
        <v>3500</v>
      </c>
      <c r="S154" s="37">
        <v>559513</v>
      </c>
      <c r="T154" s="53"/>
    </row>
    <row r="155" spans="1:20" ht="15.75" thickBot="1">
      <c r="A155" s="52"/>
      <c r="B155" s="46"/>
      <c r="C155" s="115">
        <f>SUM(C152:C154)</f>
        <v>3822</v>
      </c>
      <c r="D155" s="64">
        <f>SUM(D152:D154)</f>
        <v>892.8</v>
      </c>
      <c r="E155" s="52">
        <f>SUM(E152:E154)</f>
        <v>1517.93</v>
      </c>
      <c r="F155" s="66">
        <f t="shared" si="37"/>
        <v>947.6436990000001</v>
      </c>
      <c r="G155" s="66">
        <f t="shared" si="38"/>
        <v>570.286301</v>
      </c>
      <c r="H155" s="145">
        <f>SUM(H152:H154)</f>
        <v>144.85</v>
      </c>
      <c r="I155" s="144">
        <f t="shared" si="36"/>
        <v>1662.78</v>
      </c>
      <c r="J155" s="46">
        <f>SUM(J152:J154)</f>
        <v>0</v>
      </c>
      <c r="K155" s="64">
        <f>SUM(K152:K154)</f>
        <v>73.54</v>
      </c>
      <c r="L155" s="143">
        <f t="shared" si="41"/>
        <v>6451.12</v>
      </c>
      <c r="M155" s="99">
        <f>SUM(M152:M154)</f>
        <v>520.9499999999999</v>
      </c>
      <c r="N155" s="115">
        <f>SUM(N152:N154)</f>
        <v>307.14</v>
      </c>
      <c r="O155" s="64">
        <f>SUM(O152:O154)</f>
        <v>2533.44</v>
      </c>
      <c r="P155" s="143">
        <f t="shared" si="35"/>
        <v>3361.5299999999997</v>
      </c>
      <c r="Q155" s="139">
        <f t="shared" si="42"/>
        <v>9812.65</v>
      </c>
      <c r="R155" s="161"/>
      <c r="S155" s="107"/>
      <c r="T155" s="99"/>
    </row>
    <row r="156" spans="1:20" ht="15">
      <c r="A156" s="36" t="s">
        <v>65</v>
      </c>
      <c r="B156" s="23">
        <v>39</v>
      </c>
      <c r="C156" s="153">
        <v>1262.8</v>
      </c>
      <c r="D156" s="84">
        <v>158.75</v>
      </c>
      <c r="E156" s="84">
        <v>271.15</v>
      </c>
      <c r="F156" s="45">
        <f t="shared" si="37"/>
        <v>169.278945</v>
      </c>
      <c r="G156" s="45">
        <f t="shared" si="38"/>
        <v>101.87105499999998</v>
      </c>
      <c r="H156" s="160">
        <v>71.39</v>
      </c>
      <c r="I156" s="159">
        <f t="shared" si="36"/>
        <v>342.53999999999996</v>
      </c>
      <c r="J156" s="179">
        <v>0</v>
      </c>
      <c r="K156" s="84">
        <v>35.31</v>
      </c>
      <c r="L156" s="156">
        <f t="shared" si="41"/>
        <v>1799.3999999999999</v>
      </c>
      <c r="M156" s="84">
        <v>164.04</v>
      </c>
      <c r="N156" s="153">
        <v>101.48</v>
      </c>
      <c r="O156" s="84">
        <v>837.06</v>
      </c>
      <c r="P156" s="156">
        <f t="shared" si="35"/>
        <v>1102.58</v>
      </c>
      <c r="Q156" s="154">
        <f t="shared" si="42"/>
        <v>2901.9799999999996</v>
      </c>
      <c r="R156" s="36">
        <v>0</v>
      </c>
      <c r="S156" s="13"/>
      <c r="T156" s="23">
        <v>39</v>
      </c>
    </row>
    <row r="157" spans="1:20" ht="15">
      <c r="A157" s="36" t="s">
        <v>64</v>
      </c>
      <c r="B157" s="25"/>
      <c r="C157" s="44">
        <v>1262.8</v>
      </c>
      <c r="D157" s="36">
        <v>180.79</v>
      </c>
      <c r="E157" s="36">
        <v>352.16</v>
      </c>
      <c r="F157" s="41">
        <f t="shared" si="37"/>
        <v>219.85348800000003</v>
      </c>
      <c r="G157" s="41">
        <f t="shared" si="38"/>
        <v>132.306512</v>
      </c>
      <c r="H157" s="158">
        <v>40.09</v>
      </c>
      <c r="I157" s="157">
        <f t="shared" si="36"/>
        <v>392.25</v>
      </c>
      <c r="J157" s="172">
        <v>0</v>
      </c>
      <c r="K157" s="36">
        <v>12.76</v>
      </c>
      <c r="L157" s="156">
        <f t="shared" si="41"/>
        <v>1848.6</v>
      </c>
      <c r="M157" s="36">
        <v>166.89</v>
      </c>
      <c r="N157" s="153">
        <v>101.48</v>
      </c>
      <c r="O157" s="13">
        <v>837.06</v>
      </c>
      <c r="P157" s="155">
        <f t="shared" si="35"/>
        <v>1105.4299999999998</v>
      </c>
      <c r="Q157" s="178">
        <f t="shared" si="42"/>
        <v>2954.0299999999997</v>
      </c>
      <c r="R157" s="36">
        <v>3000</v>
      </c>
      <c r="S157" s="36">
        <v>350365</v>
      </c>
      <c r="T157" s="25"/>
    </row>
    <row r="158" spans="1:20" ht="15.75" thickBot="1">
      <c r="A158" s="37" t="s">
        <v>63</v>
      </c>
      <c r="B158" s="53"/>
      <c r="C158" s="245">
        <v>1262.8</v>
      </c>
      <c r="D158" s="78">
        <v>229.8</v>
      </c>
      <c r="E158" s="78">
        <v>442.54</v>
      </c>
      <c r="F158" s="55">
        <f t="shared" si="37"/>
        <v>276.27772200000004</v>
      </c>
      <c r="G158" s="55">
        <f t="shared" si="38"/>
        <v>166.262278</v>
      </c>
      <c r="H158" s="205">
        <v>32.08</v>
      </c>
      <c r="I158" s="151">
        <f t="shared" si="36"/>
        <v>474.62000000000006</v>
      </c>
      <c r="J158" s="204">
        <v>0</v>
      </c>
      <c r="K158" s="78">
        <v>17.38</v>
      </c>
      <c r="L158" s="150">
        <f t="shared" si="41"/>
        <v>1984.6000000000001</v>
      </c>
      <c r="M158" s="78">
        <v>190.02</v>
      </c>
      <c r="N158" s="153">
        <v>101.48</v>
      </c>
      <c r="O158" s="13">
        <v>837.06</v>
      </c>
      <c r="P158" s="148">
        <f t="shared" si="35"/>
        <v>1128.56</v>
      </c>
      <c r="Q158" s="178">
        <f t="shared" si="42"/>
        <v>3113.16</v>
      </c>
      <c r="R158" s="36">
        <v>3500</v>
      </c>
      <c r="S158" s="37">
        <v>35859</v>
      </c>
      <c r="T158" s="53"/>
    </row>
    <row r="159" spans="1:20" ht="15.75" thickBot="1">
      <c r="A159" s="52"/>
      <c r="B159" s="46"/>
      <c r="C159" s="115">
        <f>SUM(C156:C158)</f>
        <v>3788.3999999999996</v>
      </c>
      <c r="D159" s="64">
        <f>SUM(D156:D158)</f>
        <v>569.3399999999999</v>
      </c>
      <c r="E159" s="52">
        <f>SUM(E156:E158)</f>
        <v>1065.85</v>
      </c>
      <c r="F159" s="66">
        <f t="shared" si="37"/>
        <v>665.410155</v>
      </c>
      <c r="G159" s="66">
        <f t="shared" si="38"/>
        <v>400.43984499999993</v>
      </c>
      <c r="H159" s="145">
        <f>SUM(H156:H158)</f>
        <v>143.56</v>
      </c>
      <c r="I159" s="144">
        <f t="shared" si="36"/>
        <v>1209.4099999999999</v>
      </c>
      <c r="J159" s="46">
        <f>SUM(J156:J158)</f>
        <v>0</v>
      </c>
      <c r="K159" s="64">
        <f>SUM(K156:K158)</f>
        <v>65.45</v>
      </c>
      <c r="L159" s="143">
        <f t="shared" si="41"/>
        <v>5632.599999999999</v>
      </c>
      <c r="M159" s="99">
        <f>SUM(M156:M158)</f>
        <v>520.9499999999999</v>
      </c>
      <c r="N159" s="115">
        <f>SUM(N156:N158)</f>
        <v>304.44</v>
      </c>
      <c r="O159" s="64">
        <f>SUM(O156:O158)</f>
        <v>2511.18</v>
      </c>
      <c r="P159" s="143">
        <f t="shared" si="35"/>
        <v>3336.5699999999997</v>
      </c>
      <c r="Q159" s="187">
        <f>SUM(Q156:Q158)</f>
        <v>8969.169999999998</v>
      </c>
      <c r="R159" s="161"/>
      <c r="S159" s="107"/>
      <c r="T159" s="99"/>
    </row>
    <row r="160" spans="1:20" ht="15">
      <c r="A160" s="36" t="s">
        <v>65</v>
      </c>
      <c r="B160" s="23">
        <v>40</v>
      </c>
      <c r="C160" s="153">
        <v>845.6</v>
      </c>
      <c r="D160" s="84">
        <v>189.08</v>
      </c>
      <c r="E160" s="84">
        <v>321.69</v>
      </c>
      <c r="F160" s="45">
        <f t="shared" si="37"/>
        <v>200.83106700000002</v>
      </c>
      <c r="G160" s="45">
        <f t="shared" si="38"/>
        <v>120.858933</v>
      </c>
      <c r="H160" s="160">
        <v>47.81</v>
      </c>
      <c r="I160" s="159">
        <f t="shared" si="36"/>
        <v>369.5</v>
      </c>
      <c r="J160" s="84">
        <v>260.26</v>
      </c>
      <c r="K160" s="84">
        <v>23.65</v>
      </c>
      <c r="L160" s="202">
        <f t="shared" si="41"/>
        <v>1688.0900000000001</v>
      </c>
      <c r="M160" s="84">
        <v>54.68</v>
      </c>
      <c r="N160" s="153">
        <v>67.95</v>
      </c>
      <c r="O160" s="84">
        <v>560.51</v>
      </c>
      <c r="P160" s="156">
        <f t="shared" si="35"/>
        <v>683.14</v>
      </c>
      <c r="Q160" s="185">
        <f aca="true" t="shared" si="43" ref="Q160:Q166">L160+P160</f>
        <v>2371.23</v>
      </c>
      <c r="R160" s="36">
        <v>2300</v>
      </c>
      <c r="S160" s="13">
        <v>712287</v>
      </c>
      <c r="T160" s="23">
        <v>40</v>
      </c>
    </row>
    <row r="161" spans="1:20" ht="15">
      <c r="A161" s="36" t="s">
        <v>64</v>
      </c>
      <c r="B161" s="25"/>
      <c r="C161" s="44">
        <v>845.6</v>
      </c>
      <c r="D161" s="36">
        <v>189.08</v>
      </c>
      <c r="E161" s="36">
        <v>321.69</v>
      </c>
      <c r="F161" s="41">
        <f t="shared" si="37"/>
        <v>200.83106700000002</v>
      </c>
      <c r="G161" s="41">
        <f t="shared" si="38"/>
        <v>120.858933</v>
      </c>
      <c r="H161" s="158">
        <v>26.85</v>
      </c>
      <c r="I161" s="157">
        <f t="shared" si="36"/>
        <v>348.54</v>
      </c>
      <c r="J161" s="36">
        <v>260.26</v>
      </c>
      <c r="K161" s="36">
        <v>8.55</v>
      </c>
      <c r="L161" s="202">
        <f t="shared" si="41"/>
        <v>1652.03</v>
      </c>
      <c r="M161" s="36">
        <v>55.63</v>
      </c>
      <c r="N161" s="153">
        <v>67.95</v>
      </c>
      <c r="O161" s="13">
        <v>560.51</v>
      </c>
      <c r="P161" s="155">
        <f t="shared" si="35"/>
        <v>684.09</v>
      </c>
      <c r="Q161" s="185">
        <f t="shared" si="43"/>
        <v>2336.12</v>
      </c>
      <c r="R161" s="36">
        <v>2400</v>
      </c>
      <c r="S161" s="36">
        <v>487265</v>
      </c>
      <c r="T161" s="25"/>
    </row>
    <row r="162" spans="1:20" ht="15.75" thickBot="1">
      <c r="A162" s="37" t="s">
        <v>63</v>
      </c>
      <c r="B162" s="53"/>
      <c r="C162" s="38">
        <v>845.6</v>
      </c>
      <c r="D162" s="37">
        <v>189.08</v>
      </c>
      <c r="E162" s="37">
        <v>321.69</v>
      </c>
      <c r="F162" s="55">
        <f t="shared" si="37"/>
        <v>200.83106700000002</v>
      </c>
      <c r="G162" s="55">
        <f t="shared" si="38"/>
        <v>120.858933</v>
      </c>
      <c r="H162" s="152">
        <v>21.48</v>
      </c>
      <c r="I162" s="151">
        <f t="shared" si="36"/>
        <v>343.17</v>
      </c>
      <c r="J162" s="37">
        <v>0</v>
      </c>
      <c r="K162" s="37">
        <v>16.61</v>
      </c>
      <c r="L162" s="202">
        <f t="shared" si="41"/>
        <v>1394.46</v>
      </c>
      <c r="M162" s="37">
        <v>63.34</v>
      </c>
      <c r="N162" s="153">
        <v>67.95</v>
      </c>
      <c r="O162" s="13">
        <v>560.51</v>
      </c>
      <c r="P162" s="148">
        <f t="shared" si="35"/>
        <v>691.8</v>
      </c>
      <c r="Q162" s="184">
        <f t="shared" si="43"/>
        <v>2086.26</v>
      </c>
      <c r="R162" s="36">
        <v>2302</v>
      </c>
      <c r="S162" s="37">
        <v>603397</v>
      </c>
      <c r="T162" s="53"/>
    </row>
    <row r="163" spans="1:20" ht="15.75" thickBot="1">
      <c r="A163" s="52"/>
      <c r="B163" s="46"/>
      <c r="C163" s="115">
        <f>SUM(C160:C162)</f>
        <v>2536.8</v>
      </c>
      <c r="D163" s="64">
        <f>SUM(D160:D162)</f>
        <v>567.24</v>
      </c>
      <c r="E163" s="52">
        <f>SUM(E160:E162)</f>
        <v>965.0699999999999</v>
      </c>
      <c r="F163" s="66">
        <f t="shared" si="37"/>
        <v>602.493201</v>
      </c>
      <c r="G163" s="66">
        <f t="shared" si="38"/>
        <v>362.57679899999994</v>
      </c>
      <c r="H163" s="145">
        <f>SUM(H160:H162)</f>
        <v>96.14</v>
      </c>
      <c r="I163" s="144">
        <f t="shared" si="36"/>
        <v>1061.21</v>
      </c>
      <c r="J163" s="46">
        <f aca="true" t="shared" si="44" ref="J163:O163">SUM(J160:J162)</f>
        <v>520.52</v>
      </c>
      <c r="K163" s="64">
        <f t="shared" si="44"/>
        <v>48.81</v>
      </c>
      <c r="L163" s="143">
        <f t="shared" si="44"/>
        <v>4734.58</v>
      </c>
      <c r="M163" s="99">
        <f t="shared" si="44"/>
        <v>173.65</v>
      </c>
      <c r="N163" s="115">
        <f t="shared" si="44"/>
        <v>203.85000000000002</v>
      </c>
      <c r="O163" s="64">
        <f t="shared" si="44"/>
        <v>1681.53</v>
      </c>
      <c r="P163" s="143">
        <f t="shared" si="35"/>
        <v>2059.0299999999997</v>
      </c>
      <c r="Q163" s="139">
        <f t="shared" si="43"/>
        <v>6793.61</v>
      </c>
      <c r="R163" s="161"/>
      <c r="S163" s="107"/>
      <c r="T163" s="99"/>
    </row>
    <row r="164" spans="1:20" ht="15">
      <c r="A164" s="36" t="s">
        <v>65</v>
      </c>
      <c r="B164" s="23">
        <v>41</v>
      </c>
      <c r="C164" s="153">
        <v>1265.6</v>
      </c>
      <c r="D164" s="84">
        <v>183.86</v>
      </c>
      <c r="E164" s="84">
        <v>385.83</v>
      </c>
      <c r="F164" s="45">
        <f t="shared" si="37"/>
        <v>240.873669</v>
      </c>
      <c r="G164" s="45">
        <f t="shared" si="38"/>
        <v>144.95633099999998</v>
      </c>
      <c r="H164" s="160">
        <v>71.55</v>
      </c>
      <c r="I164" s="159">
        <f t="shared" si="36"/>
        <v>457.38</v>
      </c>
      <c r="J164" s="84">
        <v>106.42</v>
      </c>
      <c r="K164" s="84">
        <v>35.39</v>
      </c>
      <c r="L164" s="202">
        <f aca="true" t="shared" si="45" ref="L164:L170">C164+D164+I164+J164+K164</f>
        <v>2048.65</v>
      </c>
      <c r="M164" s="84">
        <v>54.68</v>
      </c>
      <c r="N164" s="153">
        <v>101.7</v>
      </c>
      <c r="O164" s="84">
        <v>838.91</v>
      </c>
      <c r="P164" s="156">
        <f t="shared" si="35"/>
        <v>995.29</v>
      </c>
      <c r="Q164" s="154">
        <f t="shared" si="43"/>
        <v>3043.94</v>
      </c>
      <c r="R164" s="36">
        <v>2919</v>
      </c>
      <c r="S164" s="13">
        <v>941862</v>
      </c>
      <c r="T164" s="23">
        <v>41</v>
      </c>
    </row>
    <row r="165" spans="1:20" ht="15">
      <c r="A165" s="36" t="s">
        <v>64</v>
      </c>
      <c r="B165" s="25"/>
      <c r="C165" s="44">
        <v>1265.6</v>
      </c>
      <c r="D165" s="36">
        <v>150.97</v>
      </c>
      <c r="E165" s="36">
        <v>286.28</v>
      </c>
      <c r="F165" s="41">
        <f t="shared" si="37"/>
        <v>178.724604</v>
      </c>
      <c r="G165" s="41">
        <f t="shared" si="38"/>
        <v>107.55539599999999</v>
      </c>
      <c r="H165" s="158">
        <v>40.18</v>
      </c>
      <c r="I165" s="157">
        <f t="shared" si="36"/>
        <v>326.46</v>
      </c>
      <c r="J165" s="36">
        <v>65.79</v>
      </c>
      <c r="K165" s="36">
        <v>12.79</v>
      </c>
      <c r="L165" s="202">
        <f t="shared" si="45"/>
        <v>1821.61</v>
      </c>
      <c r="M165" s="36">
        <v>55.63</v>
      </c>
      <c r="N165" s="153">
        <v>101.7</v>
      </c>
      <c r="O165" s="13">
        <v>838.91</v>
      </c>
      <c r="P165" s="155">
        <f t="shared" si="35"/>
        <v>996.24</v>
      </c>
      <c r="Q165" s="178">
        <f t="shared" si="43"/>
        <v>2817.85</v>
      </c>
      <c r="R165" s="36">
        <v>3044</v>
      </c>
      <c r="S165" s="36">
        <v>463024</v>
      </c>
      <c r="T165" s="25"/>
    </row>
    <row r="166" spans="1:20" ht="15.75" thickBot="1">
      <c r="A166" s="37" t="s">
        <v>63</v>
      </c>
      <c r="B166" s="53"/>
      <c r="C166" s="38">
        <v>1265.6</v>
      </c>
      <c r="D166" s="37">
        <v>173.54</v>
      </c>
      <c r="E166" s="37">
        <v>335.41</v>
      </c>
      <c r="F166" s="55">
        <f t="shared" si="37"/>
        <v>209.39646300000004</v>
      </c>
      <c r="G166" s="55">
        <f t="shared" si="38"/>
        <v>126.013537</v>
      </c>
      <c r="H166" s="152">
        <v>32.15</v>
      </c>
      <c r="I166" s="151">
        <f t="shared" si="36"/>
        <v>367.56</v>
      </c>
      <c r="J166" s="37">
        <v>50.41</v>
      </c>
      <c r="K166" s="37">
        <v>24.86</v>
      </c>
      <c r="L166" s="203">
        <f t="shared" si="45"/>
        <v>1881.9699999999998</v>
      </c>
      <c r="M166" s="37">
        <v>63.34</v>
      </c>
      <c r="N166" s="149">
        <v>101.7</v>
      </c>
      <c r="O166" s="13">
        <v>838.91</v>
      </c>
      <c r="P166" s="148">
        <f t="shared" si="35"/>
        <v>1003.95</v>
      </c>
      <c r="Q166" s="178">
        <f t="shared" si="43"/>
        <v>2885.92</v>
      </c>
      <c r="R166" s="36">
        <v>2818</v>
      </c>
      <c r="S166" s="37">
        <v>195957</v>
      </c>
      <c r="T166" s="53"/>
    </row>
    <row r="167" spans="1:20" ht="15.75" thickBot="1">
      <c r="A167" s="72"/>
      <c r="B167" s="46"/>
      <c r="C167" s="115">
        <f>SUM(C164:C166)</f>
        <v>3796.7999999999997</v>
      </c>
      <c r="D167" s="64">
        <f>SUM(D164:D166)</f>
        <v>508.37</v>
      </c>
      <c r="E167" s="52">
        <f>SUM(E164:E166)</f>
        <v>1007.52</v>
      </c>
      <c r="F167" s="66">
        <f t="shared" si="37"/>
        <v>628.994736</v>
      </c>
      <c r="G167" s="66">
        <f t="shared" si="38"/>
        <v>378.525264</v>
      </c>
      <c r="H167" s="145">
        <f>SUM(H164:H166)</f>
        <v>143.88</v>
      </c>
      <c r="I167" s="144">
        <f t="shared" si="36"/>
        <v>1151.4</v>
      </c>
      <c r="J167" s="46">
        <f>SUM(J164:J166)</f>
        <v>222.62</v>
      </c>
      <c r="K167" s="64">
        <f>SUM(K164:K166)</f>
        <v>73.03999999999999</v>
      </c>
      <c r="L167" s="143">
        <f t="shared" si="45"/>
        <v>5752.23</v>
      </c>
      <c r="M167" s="142">
        <f>SUM(M164:M166)</f>
        <v>173.65</v>
      </c>
      <c r="N167" s="141">
        <f>SUM(N164:N166)</f>
        <v>305.1</v>
      </c>
      <c r="O167" s="142">
        <f>SUM(O164:O166)</f>
        <v>2516.73</v>
      </c>
      <c r="P167" s="143">
        <f t="shared" si="35"/>
        <v>2995.48</v>
      </c>
      <c r="Q167" s="187">
        <f>SUM(Q164:Q166)</f>
        <v>8747.71</v>
      </c>
      <c r="R167" s="161"/>
      <c r="S167" s="107"/>
      <c r="T167" s="99"/>
    </row>
    <row r="168" spans="1:20" ht="15">
      <c r="A168" s="36" t="s">
        <v>65</v>
      </c>
      <c r="B168" s="23">
        <v>42</v>
      </c>
      <c r="C168" s="153">
        <v>1262.8</v>
      </c>
      <c r="D168" s="84">
        <v>86.71</v>
      </c>
      <c r="E168" s="84">
        <v>153.54</v>
      </c>
      <c r="F168" s="45">
        <f t="shared" si="37"/>
        <v>95.85502199999999</v>
      </c>
      <c r="G168" s="45">
        <f t="shared" si="38"/>
        <v>57.684977999999994</v>
      </c>
      <c r="H168" s="160">
        <v>71.39</v>
      </c>
      <c r="I168" s="159">
        <f t="shared" si="36"/>
        <v>224.93</v>
      </c>
      <c r="J168" s="84">
        <v>260.26</v>
      </c>
      <c r="K168" s="84">
        <v>35.31</v>
      </c>
      <c r="L168" s="202">
        <f t="shared" si="45"/>
        <v>1870.01</v>
      </c>
      <c r="M168" s="84">
        <v>54.68</v>
      </c>
      <c r="N168" s="153">
        <v>101.48</v>
      </c>
      <c r="O168" s="84">
        <v>837.06</v>
      </c>
      <c r="P168" s="156">
        <f t="shared" si="35"/>
        <v>993.2199999999999</v>
      </c>
      <c r="Q168" s="185">
        <f>L168+P168</f>
        <v>2863.23</v>
      </c>
      <c r="R168" s="36">
        <v>3550</v>
      </c>
      <c r="S168" s="13">
        <v>166875</v>
      </c>
      <c r="T168" s="23">
        <v>42</v>
      </c>
    </row>
    <row r="169" spans="1:20" ht="15">
      <c r="A169" s="36" t="s">
        <v>64</v>
      </c>
      <c r="B169" s="25"/>
      <c r="C169" s="44">
        <v>1262.8</v>
      </c>
      <c r="D169" s="36">
        <v>64.26</v>
      </c>
      <c r="E169" s="36">
        <v>118.16</v>
      </c>
      <c r="F169" s="41">
        <f t="shared" si="37"/>
        <v>73.76728800000001</v>
      </c>
      <c r="G169" s="41">
        <f t="shared" si="38"/>
        <v>44.392711999999996</v>
      </c>
      <c r="H169" s="158">
        <v>40.09</v>
      </c>
      <c r="I169" s="157">
        <f t="shared" si="36"/>
        <v>158.25</v>
      </c>
      <c r="J169" s="83">
        <v>260.26</v>
      </c>
      <c r="K169" s="36">
        <v>12.76</v>
      </c>
      <c r="L169" s="202">
        <f t="shared" si="45"/>
        <v>1758.33</v>
      </c>
      <c r="M169" s="36">
        <v>55.63</v>
      </c>
      <c r="N169" s="153">
        <v>101.48</v>
      </c>
      <c r="O169" s="13">
        <v>837.06</v>
      </c>
      <c r="P169" s="155">
        <f t="shared" si="35"/>
        <v>994.17</v>
      </c>
      <c r="Q169" s="185">
        <f>L169+P169</f>
        <v>2752.5</v>
      </c>
      <c r="R169" s="36">
        <v>2862</v>
      </c>
      <c r="S169" s="36">
        <v>58325</v>
      </c>
      <c r="T169" s="25"/>
    </row>
    <row r="170" spans="1:20" ht="15.75" thickBot="1">
      <c r="A170" s="37" t="s">
        <v>63</v>
      </c>
      <c r="B170" s="53"/>
      <c r="C170" s="38">
        <v>1262.8</v>
      </c>
      <c r="D170" s="37">
        <v>77.84</v>
      </c>
      <c r="E170" s="37">
        <v>133.58</v>
      </c>
      <c r="F170" s="55">
        <f t="shared" si="37"/>
        <v>83.39399400000002</v>
      </c>
      <c r="G170" s="55">
        <f t="shared" si="38"/>
        <v>50.186006</v>
      </c>
      <c r="H170" s="152">
        <v>32.08</v>
      </c>
      <c r="I170" s="151">
        <f t="shared" si="36"/>
        <v>165.66000000000003</v>
      </c>
      <c r="J170" s="53">
        <v>0</v>
      </c>
      <c r="K170" s="37">
        <v>17.38</v>
      </c>
      <c r="L170" s="202">
        <f t="shared" si="45"/>
        <v>1523.68</v>
      </c>
      <c r="M170" s="37">
        <v>63.34</v>
      </c>
      <c r="N170" s="153">
        <v>101.48</v>
      </c>
      <c r="O170" s="13">
        <v>837.06</v>
      </c>
      <c r="P170" s="148">
        <f t="shared" si="35"/>
        <v>1001.8799999999999</v>
      </c>
      <c r="Q170" s="185">
        <f>L170+P170</f>
        <v>2525.56</v>
      </c>
      <c r="R170" s="36">
        <v>2752</v>
      </c>
      <c r="S170" s="37">
        <v>2713</v>
      </c>
      <c r="T170" s="53"/>
    </row>
    <row r="171" spans="1:20" ht="15.75" thickBot="1">
      <c r="A171" s="72"/>
      <c r="B171" s="46"/>
      <c r="C171" s="115">
        <f>SUM(C168:C170)</f>
        <v>3788.3999999999996</v>
      </c>
      <c r="D171" s="64">
        <f>SUM(D168:D170)</f>
        <v>228.81</v>
      </c>
      <c r="E171" s="52">
        <f>SUM(E168:E170)</f>
        <v>405.28</v>
      </c>
      <c r="F171" s="66">
        <f t="shared" si="37"/>
        <v>253.016304</v>
      </c>
      <c r="G171" s="66">
        <f t="shared" si="38"/>
        <v>152.26369599999998</v>
      </c>
      <c r="H171" s="145">
        <f>SUM(H168:H170)</f>
        <v>143.56</v>
      </c>
      <c r="I171" s="144">
        <f t="shared" si="36"/>
        <v>548.8399999999999</v>
      </c>
      <c r="J171" s="46">
        <f aca="true" t="shared" si="46" ref="J171:Q171">SUM(J168:J170)</f>
        <v>520.52</v>
      </c>
      <c r="K171" s="64">
        <f t="shared" si="46"/>
        <v>65.45</v>
      </c>
      <c r="L171" s="143">
        <f t="shared" si="46"/>
        <v>5152.02</v>
      </c>
      <c r="M171" s="142">
        <f t="shared" si="46"/>
        <v>173.65</v>
      </c>
      <c r="N171" s="141">
        <f t="shared" si="46"/>
        <v>304.44</v>
      </c>
      <c r="O171" s="142">
        <f t="shared" si="46"/>
        <v>2511.18</v>
      </c>
      <c r="P171" s="143">
        <f t="shared" si="46"/>
        <v>2989.2699999999995</v>
      </c>
      <c r="Q171" s="187">
        <f t="shared" si="46"/>
        <v>8141.289999999999</v>
      </c>
      <c r="R171" s="161"/>
      <c r="S171" s="107"/>
      <c r="T171" s="99"/>
    </row>
    <row r="172" spans="1:20" s="234" customFormat="1" ht="15">
      <c r="A172" s="25" t="s">
        <v>65</v>
      </c>
      <c r="B172" s="23">
        <v>43</v>
      </c>
      <c r="C172" s="153">
        <v>840</v>
      </c>
      <c r="D172" s="84">
        <v>13.98</v>
      </c>
      <c r="E172" s="84">
        <v>55.33</v>
      </c>
      <c r="F172" s="45">
        <f t="shared" si="37"/>
        <v>34.542519</v>
      </c>
      <c r="G172" s="45">
        <f t="shared" si="38"/>
        <v>20.787481</v>
      </c>
      <c r="H172" s="160">
        <v>47.49</v>
      </c>
      <c r="I172" s="159">
        <f t="shared" si="36"/>
        <v>102.82</v>
      </c>
      <c r="J172" s="84">
        <v>260.26</v>
      </c>
      <c r="K172" s="84">
        <v>23.49</v>
      </c>
      <c r="L172" s="156">
        <f aca="true" t="shared" si="47" ref="L172:L182">C172+D172+I172+J172+K172</f>
        <v>1240.55</v>
      </c>
      <c r="M172" s="84">
        <v>54.68</v>
      </c>
      <c r="N172" s="153">
        <v>67.5</v>
      </c>
      <c r="O172" s="84">
        <v>556.8</v>
      </c>
      <c r="P172" s="156">
        <f aca="true" t="shared" si="48" ref="P172:P203">SUM(M172:O172)</f>
        <v>678.98</v>
      </c>
      <c r="Q172" s="185">
        <f aca="true" t="shared" si="49" ref="Q172:Q186">L172+P172</f>
        <v>1919.53</v>
      </c>
      <c r="R172" s="83">
        <v>1800</v>
      </c>
      <c r="S172" s="84">
        <v>710059</v>
      </c>
      <c r="T172" s="23">
        <v>43</v>
      </c>
    </row>
    <row r="173" spans="1:20" ht="15">
      <c r="A173" s="36" t="s">
        <v>64</v>
      </c>
      <c r="B173" s="25"/>
      <c r="C173" s="44">
        <v>840</v>
      </c>
      <c r="D173" s="36">
        <v>22.56</v>
      </c>
      <c r="E173" s="36">
        <v>67.26</v>
      </c>
      <c r="F173" s="41">
        <f t="shared" si="37"/>
        <v>41.990418000000005</v>
      </c>
      <c r="G173" s="41">
        <f t="shared" si="38"/>
        <v>25.269582</v>
      </c>
      <c r="H173" s="158">
        <v>26.67</v>
      </c>
      <c r="I173" s="157">
        <f t="shared" si="36"/>
        <v>93.93</v>
      </c>
      <c r="J173" s="36">
        <v>260.26</v>
      </c>
      <c r="K173" s="36">
        <v>8.49</v>
      </c>
      <c r="L173" s="156">
        <f t="shared" si="47"/>
        <v>1225.24</v>
      </c>
      <c r="M173" s="36">
        <v>55.63</v>
      </c>
      <c r="N173" s="153">
        <v>67.5</v>
      </c>
      <c r="O173" s="13">
        <v>556.8</v>
      </c>
      <c r="P173" s="155">
        <f t="shared" si="48"/>
        <v>679.93</v>
      </c>
      <c r="Q173" s="185">
        <f t="shared" si="49"/>
        <v>1905.17</v>
      </c>
      <c r="R173" s="36">
        <v>2000</v>
      </c>
      <c r="S173" s="36">
        <v>481169</v>
      </c>
      <c r="T173" s="25"/>
    </row>
    <row r="174" spans="1:20" ht="15.75" thickBot="1">
      <c r="A174" s="37" t="s">
        <v>63</v>
      </c>
      <c r="B174" s="53"/>
      <c r="C174" s="38">
        <v>840</v>
      </c>
      <c r="D174" s="37">
        <v>17.98</v>
      </c>
      <c r="E174" s="37">
        <v>60.27</v>
      </c>
      <c r="F174" s="55">
        <f t="shared" si="37"/>
        <v>37.626561</v>
      </c>
      <c r="G174" s="55">
        <f t="shared" si="38"/>
        <v>22.643439</v>
      </c>
      <c r="H174" s="152">
        <v>21.34</v>
      </c>
      <c r="I174" s="151">
        <f t="shared" si="36"/>
        <v>81.61</v>
      </c>
      <c r="J174" s="37">
        <v>0</v>
      </c>
      <c r="K174" s="37">
        <v>11.56</v>
      </c>
      <c r="L174" s="150">
        <f t="shared" si="47"/>
        <v>951.15</v>
      </c>
      <c r="M174" s="37">
        <v>63.34</v>
      </c>
      <c r="N174" s="153">
        <v>67.5</v>
      </c>
      <c r="O174" s="13">
        <v>556.8</v>
      </c>
      <c r="P174" s="148">
        <f t="shared" si="48"/>
        <v>687.64</v>
      </c>
      <c r="Q174" s="185">
        <f t="shared" si="49"/>
        <v>1638.79</v>
      </c>
      <c r="R174" s="36">
        <v>1900</v>
      </c>
      <c r="S174" s="37">
        <v>589169</v>
      </c>
      <c r="T174" s="53"/>
    </row>
    <row r="175" spans="1:20" ht="15.75" thickBot="1">
      <c r="A175" s="72"/>
      <c r="B175" s="46"/>
      <c r="C175" s="115">
        <f>SUM(C172:C174)</f>
        <v>2520</v>
      </c>
      <c r="D175" s="64">
        <f>SUM(D172:D174)</f>
        <v>54.519999999999996</v>
      </c>
      <c r="E175" s="52">
        <f>SUM(E172:E174)</f>
        <v>182.86</v>
      </c>
      <c r="F175" s="66">
        <f t="shared" si="37"/>
        <v>114.15949800000001</v>
      </c>
      <c r="G175" s="66">
        <f t="shared" si="38"/>
        <v>68.700502</v>
      </c>
      <c r="H175" s="199">
        <f>SUM(H172:H174)</f>
        <v>95.5</v>
      </c>
      <c r="I175" s="201">
        <f t="shared" si="36"/>
        <v>278.36</v>
      </c>
      <c r="J175" s="99">
        <f>SUM(J172:J174)</f>
        <v>520.52</v>
      </c>
      <c r="K175" s="64">
        <f>SUM(K172:K174)</f>
        <v>43.54</v>
      </c>
      <c r="L175" s="143">
        <f t="shared" si="47"/>
        <v>3416.94</v>
      </c>
      <c r="M175" s="99">
        <f>SUM(M172:M174)</f>
        <v>173.65</v>
      </c>
      <c r="N175" s="115">
        <f>SUM(N172:N174)</f>
        <v>202.5</v>
      </c>
      <c r="O175" s="64">
        <f>SUM(O172:O174)</f>
        <v>1670.3999999999999</v>
      </c>
      <c r="P175" s="143">
        <f t="shared" si="48"/>
        <v>2046.5499999999997</v>
      </c>
      <c r="Q175" s="187">
        <f t="shared" si="49"/>
        <v>5463.49</v>
      </c>
      <c r="R175" s="161"/>
      <c r="S175" s="107"/>
      <c r="T175" s="99"/>
    </row>
    <row r="176" spans="1:20" s="234" customFormat="1" ht="15">
      <c r="A176" s="25" t="s">
        <v>65</v>
      </c>
      <c r="B176" s="23">
        <v>44</v>
      </c>
      <c r="C176" s="153">
        <v>1293.6</v>
      </c>
      <c r="D176" s="84">
        <v>512.84</v>
      </c>
      <c r="E176" s="84">
        <v>773.52</v>
      </c>
      <c r="F176" s="45">
        <f t="shared" si="37"/>
        <v>482.908536</v>
      </c>
      <c r="G176" s="45">
        <f t="shared" si="38"/>
        <v>290.61146399999996</v>
      </c>
      <c r="H176" s="160">
        <v>73.13</v>
      </c>
      <c r="I176" s="159">
        <f t="shared" si="36"/>
        <v>846.65</v>
      </c>
      <c r="J176" s="84">
        <v>383.03</v>
      </c>
      <c r="K176" s="84">
        <v>36.17</v>
      </c>
      <c r="L176" s="156">
        <f t="shared" si="47"/>
        <v>3072.29</v>
      </c>
      <c r="M176" s="84">
        <v>218.72</v>
      </c>
      <c r="N176" s="153">
        <v>103.95</v>
      </c>
      <c r="O176" s="84">
        <v>857.47</v>
      </c>
      <c r="P176" s="156">
        <f t="shared" si="48"/>
        <v>1180.14</v>
      </c>
      <c r="Q176" s="185">
        <f t="shared" si="49"/>
        <v>4252.43</v>
      </c>
      <c r="R176" s="83">
        <v>3000</v>
      </c>
      <c r="S176" s="84">
        <v>418856</v>
      </c>
      <c r="T176" s="23">
        <v>44</v>
      </c>
    </row>
    <row r="177" spans="1:20" ht="15">
      <c r="A177" s="36" t="s">
        <v>64</v>
      </c>
      <c r="B177" s="25"/>
      <c r="C177" s="153">
        <v>1293.6</v>
      </c>
      <c r="D177" s="36">
        <v>434.42</v>
      </c>
      <c r="E177" s="36">
        <v>661.41</v>
      </c>
      <c r="F177" s="41">
        <f t="shared" si="37"/>
        <v>412.918263</v>
      </c>
      <c r="G177" s="41">
        <f t="shared" si="38"/>
        <v>248.49173699999997</v>
      </c>
      <c r="H177" s="158">
        <v>41.07</v>
      </c>
      <c r="I177" s="157">
        <f t="shared" si="36"/>
        <v>702.48</v>
      </c>
      <c r="J177" s="36">
        <v>281.51</v>
      </c>
      <c r="K177" s="36">
        <v>13.07</v>
      </c>
      <c r="L177" s="156">
        <f t="shared" si="47"/>
        <v>2725.0800000000004</v>
      </c>
      <c r="M177" s="36">
        <v>222.52</v>
      </c>
      <c r="N177" s="153">
        <v>103.95</v>
      </c>
      <c r="O177" s="13">
        <v>857.47</v>
      </c>
      <c r="P177" s="155">
        <f t="shared" si="48"/>
        <v>1183.94</v>
      </c>
      <c r="Q177" s="185">
        <f t="shared" si="49"/>
        <v>3909.0200000000004</v>
      </c>
      <c r="R177" s="36">
        <v>0</v>
      </c>
      <c r="S177" s="36"/>
      <c r="T177" s="25"/>
    </row>
    <row r="178" spans="1:20" ht="15.75" thickBot="1">
      <c r="A178" s="37" t="s">
        <v>63</v>
      </c>
      <c r="B178" s="53"/>
      <c r="C178" s="38">
        <v>1293.6</v>
      </c>
      <c r="D178" s="37">
        <v>216.34</v>
      </c>
      <c r="E178" s="37">
        <v>362.68</v>
      </c>
      <c r="F178" s="55">
        <f t="shared" si="37"/>
        <v>226.42112400000002</v>
      </c>
      <c r="G178" s="55">
        <f t="shared" si="38"/>
        <v>136.258876</v>
      </c>
      <c r="H178" s="152">
        <v>32.86</v>
      </c>
      <c r="I178" s="151">
        <f t="shared" si="36"/>
        <v>395.54</v>
      </c>
      <c r="J178" s="37">
        <v>150.28</v>
      </c>
      <c r="K178" s="37">
        <v>17.8</v>
      </c>
      <c r="L178" s="150">
        <f t="shared" si="47"/>
        <v>2073.56</v>
      </c>
      <c r="M178" s="37">
        <v>253.36</v>
      </c>
      <c r="N178" s="153">
        <v>103.95</v>
      </c>
      <c r="O178" s="13">
        <v>857.47</v>
      </c>
      <c r="P178" s="148">
        <f t="shared" si="48"/>
        <v>1214.78</v>
      </c>
      <c r="Q178" s="184">
        <f t="shared" si="49"/>
        <v>3288.34</v>
      </c>
      <c r="R178" s="36">
        <v>0</v>
      </c>
      <c r="S178" s="37"/>
      <c r="T178" s="53"/>
    </row>
    <row r="179" spans="1:20" ht="15.75" thickBot="1">
      <c r="A179" s="72"/>
      <c r="B179" s="46"/>
      <c r="C179" s="115">
        <f>SUM(C176:C178)</f>
        <v>3880.7999999999997</v>
      </c>
      <c r="D179" s="64">
        <f>SUM(D176:D178)</f>
        <v>1163.6</v>
      </c>
      <c r="E179" s="52">
        <f>SUM(E176:E178)</f>
        <v>1797.61</v>
      </c>
      <c r="F179" s="66">
        <f t="shared" si="37"/>
        <v>1122.247923</v>
      </c>
      <c r="G179" s="163">
        <f t="shared" si="38"/>
        <v>675.3620769999999</v>
      </c>
      <c r="H179" s="162">
        <f>SUM(H176:H178)</f>
        <v>147.06</v>
      </c>
      <c r="I179" s="115">
        <f t="shared" si="36"/>
        <v>1944.6699999999996</v>
      </c>
      <c r="J179" s="46">
        <f>SUM(J176:J178)</f>
        <v>814.8199999999999</v>
      </c>
      <c r="K179" s="64">
        <f>SUM(K176:K178)</f>
        <v>67.04</v>
      </c>
      <c r="L179" s="143">
        <f t="shared" si="47"/>
        <v>7870.929999999999</v>
      </c>
      <c r="M179" s="99">
        <f>SUM(M176:M178)</f>
        <v>694.6</v>
      </c>
      <c r="N179" s="115">
        <f>SUM(N176:N178)</f>
        <v>311.85</v>
      </c>
      <c r="O179" s="64">
        <f>SUM(O176:O178)</f>
        <v>2572.41</v>
      </c>
      <c r="P179" s="143">
        <f t="shared" si="48"/>
        <v>3578.8599999999997</v>
      </c>
      <c r="Q179" s="139">
        <f t="shared" si="49"/>
        <v>11449.789999999999</v>
      </c>
      <c r="R179" s="161"/>
      <c r="S179" s="107"/>
      <c r="T179" s="99"/>
    </row>
    <row r="180" spans="1:20" s="234" customFormat="1" ht="15">
      <c r="A180" s="25" t="s">
        <v>65</v>
      </c>
      <c r="B180" s="23">
        <v>45</v>
      </c>
      <c r="C180" s="153">
        <v>1260</v>
      </c>
      <c r="D180" s="84">
        <v>87</v>
      </c>
      <c r="E180" s="84">
        <v>98.8</v>
      </c>
      <c r="F180" s="45">
        <f t="shared" si="37"/>
        <v>61.68084</v>
      </c>
      <c r="G180" s="45">
        <f t="shared" si="38"/>
        <v>37.119159999999994</v>
      </c>
      <c r="H180" s="160">
        <v>71.24</v>
      </c>
      <c r="I180" s="159">
        <f t="shared" si="36"/>
        <v>170.04</v>
      </c>
      <c r="J180" s="84">
        <v>0</v>
      </c>
      <c r="K180" s="84">
        <v>35.24</v>
      </c>
      <c r="L180" s="156">
        <f t="shared" si="47"/>
        <v>1552.28</v>
      </c>
      <c r="M180" s="84">
        <v>54.68</v>
      </c>
      <c r="N180" s="153">
        <v>101.25</v>
      </c>
      <c r="O180" s="84">
        <v>835.2</v>
      </c>
      <c r="P180" s="156">
        <f t="shared" si="48"/>
        <v>991.1300000000001</v>
      </c>
      <c r="Q180" s="154">
        <f t="shared" si="49"/>
        <v>2543.41</v>
      </c>
      <c r="R180" s="83">
        <v>2272</v>
      </c>
      <c r="S180" s="84">
        <v>459055</v>
      </c>
      <c r="T180" s="23">
        <v>45</v>
      </c>
    </row>
    <row r="181" spans="1:20" ht="15">
      <c r="A181" s="36" t="s">
        <v>64</v>
      </c>
      <c r="B181" s="25"/>
      <c r="C181" s="44">
        <v>1260</v>
      </c>
      <c r="D181" s="36">
        <v>58</v>
      </c>
      <c r="E181" s="36">
        <v>71.14</v>
      </c>
      <c r="F181" s="41">
        <f t="shared" si="37"/>
        <v>44.412702</v>
      </c>
      <c r="G181" s="41">
        <f t="shared" si="38"/>
        <v>26.727297999999998</v>
      </c>
      <c r="H181" s="158">
        <v>40.01</v>
      </c>
      <c r="I181" s="157">
        <f t="shared" si="36"/>
        <v>111.15</v>
      </c>
      <c r="J181" s="36">
        <v>0</v>
      </c>
      <c r="K181" s="36">
        <v>12.74</v>
      </c>
      <c r="L181" s="156">
        <f t="shared" si="47"/>
        <v>1441.89</v>
      </c>
      <c r="M181" s="36">
        <v>0</v>
      </c>
      <c r="N181" s="153">
        <v>101.25</v>
      </c>
      <c r="O181" s="13">
        <v>835.2</v>
      </c>
      <c r="P181" s="155">
        <f t="shared" si="48"/>
        <v>936.45</v>
      </c>
      <c r="Q181" s="154">
        <f t="shared" si="49"/>
        <v>2378.34</v>
      </c>
      <c r="R181" s="36">
        <v>2544</v>
      </c>
      <c r="S181" s="36">
        <v>461343</v>
      </c>
      <c r="T181" s="25"/>
    </row>
    <row r="182" spans="1:20" ht="15.75" thickBot="1">
      <c r="A182" s="37" t="s">
        <v>63</v>
      </c>
      <c r="B182" s="53"/>
      <c r="C182" s="38">
        <v>1260</v>
      </c>
      <c r="D182" s="37">
        <v>60.96</v>
      </c>
      <c r="E182" s="37">
        <v>102.08</v>
      </c>
      <c r="F182" s="41">
        <f t="shared" si="37"/>
        <v>63.728544</v>
      </c>
      <c r="G182" s="41">
        <f t="shared" si="38"/>
        <v>38.351456</v>
      </c>
      <c r="H182" s="152">
        <v>32.01</v>
      </c>
      <c r="I182" s="151">
        <f t="shared" si="36"/>
        <v>134.09</v>
      </c>
      <c r="J182" s="37">
        <v>0</v>
      </c>
      <c r="K182" s="37">
        <v>17.34</v>
      </c>
      <c r="L182" s="156">
        <f t="shared" si="47"/>
        <v>1472.3899999999999</v>
      </c>
      <c r="M182" s="37">
        <v>0</v>
      </c>
      <c r="N182" s="153">
        <v>101.25</v>
      </c>
      <c r="O182" s="13">
        <v>835.2</v>
      </c>
      <c r="P182" s="148">
        <f t="shared" si="48"/>
        <v>936.45</v>
      </c>
      <c r="Q182" s="147">
        <f t="shared" si="49"/>
        <v>2408.84</v>
      </c>
      <c r="R182" s="36">
        <v>2380</v>
      </c>
      <c r="S182" s="37">
        <v>378359</v>
      </c>
      <c r="T182" s="53"/>
    </row>
    <row r="183" spans="1:20" ht="15.75" thickBot="1">
      <c r="A183" s="72"/>
      <c r="B183" s="46"/>
      <c r="C183" s="115">
        <f>SUM(C180:C182)</f>
        <v>3780</v>
      </c>
      <c r="D183" s="46">
        <f>SUM(D180:D182)</f>
        <v>205.96</v>
      </c>
      <c r="E183" s="46">
        <f>SUM(E180:E182)</f>
        <v>272.02</v>
      </c>
      <c r="F183" s="200">
        <f t="shared" si="37"/>
        <v>169.822086</v>
      </c>
      <c r="G183" s="200">
        <f t="shared" si="38"/>
        <v>102.19791399999998</v>
      </c>
      <c r="H183" s="199">
        <f>SUM(H180:H182)</f>
        <v>143.26</v>
      </c>
      <c r="I183" s="115">
        <f t="shared" si="36"/>
        <v>415.28</v>
      </c>
      <c r="J183" s="46">
        <f aca="true" t="shared" si="50" ref="J183:O183">SUM(J180:J182)</f>
        <v>0</v>
      </c>
      <c r="K183" s="64">
        <f t="shared" si="50"/>
        <v>65.32000000000001</v>
      </c>
      <c r="L183" s="143">
        <f t="shared" si="50"/>
        <v>4466.5599999999995</v>
      </c>
      <c r="M183" s="99">
        <f t="shared" si="50"/>
        <v>54.68</v>
      </c>
      <c r="N183" s="115">
        <f t="shared" si="50"/>
        <v>303.75</v>
      </c>
      <c r="O183" s="64">
        <f t="shared" si="50"/>
        <v>2505.6000000000004</v>
      </c>
      <c r="P183" s="143">
        <f t="shared" si="48"/>
        <v>2864.03</v>
      </c>
      <c r="Q183" s="139">
        <f t="shared" si="49"/>
        <v>7330.59</v>
      </c>
      <c r="R183" s="161"/>
      <c r="S183" s="107"/>
      <c r="T183" s="99"/>
    </row>
    <row r="184" spans="1:20" s="234" customFormat="1" ht="15">
      <c r="A184" s="25" t="s">
        <v>65</v>
      </c>
      <c r="B184" s="23">
        <v>46</v>
      </c>
      <c r="C184" s="153">
        <v>834.4</v>
      </c>
      <c r="D184" s="84">
        <v>45.94</v>
      </c>
      <c r="E184" s="84">
        <v>89.63</v>
      </c>
      <c r="F184" s="41">
        <f t="shared" si="37"/>
        <v>55.956009</v>
      </c>
      <c r="G184" s="41">
        <f t="shared" si="38"/>
        <v>33.673990999999994</v>
      </c>
      <c r="H184" s="160">
        <v>47.17</v>
      </c>
      <c r="I184" s="159">
        <f t="shared" si="36"/>
        <v>136.8</v>
      </c>
      <c r="J184" s="84">
        <v>260.26</v>
      </c>
      <c r="K184" s="84">
        <v>23.33</v>
      </c>
      <c r="L184" s="156">
        <f aca="true" t="shared" si="51" ref="L184:L194">C184+D184+I184+J184+K184</f>
        <v>1300.7299999999998</v>
      </c>
      <c r="M184" s="84">
        <v>54.68</v>
      </c>
      <c r="N184" s="153">
        <v>67.05</v>
      </c>
      <c r="O184" s="84">
        <v>553.09</v>
      </c>
      <c r="P184" s="156">
        <f t="shared" si="48"/>
        <v>674.82</v>
      </c>
      <c r="Q184" s="154">
        <f t="shared" si="49"/>
        <v>1975.5499999999997</v>
      </c>
      <c r="R184" s="83">
        <v>2000</v>
      </c>
      <c r="S184" s="84">
        <v>707012</v>
      </c>
      <c r="T184" s="23">
        <v>46</v>
      </c>
    </row>
    <row r="185" spans="1:20" ht="15">
      <c r="A185" s="36" t="s">
        <v>64</v>
      </c>
      <c r="B185" s="25"/>
      <c r="C185" s="44">
        <v>834.4</v>
      </c>
      <c r="D185" s="36">
        <v>58.75</v>
      </c>
      <c r="E185" s="36">
        <v>113.11</v>
      </c>
      <c r="F185" s="41">
        <f t="shared" si="37"/>
        <v>70.61457300000001</v>
      </c>
      <c r="G185" s="41">
        <f t="shared" si="38"/>
        <v>42.495427</v>
      </c>
      <c r="H185" s="158">
        <v>26.49</v>
      </c>
      <c r="I185" s="157">
        <f t="shared" si="36"/>
        <v>139.60000000000002</v>
      </c>
      <c r="J185" s="36">
        <v>260.26</v>
      </c>
      <c r="K185" s="36">
        <v>8.43</v>
      </c>
      <c r="L185" s="156">
        <f t="shared" si="51"/>
        <v>1301.44</v>
      </c>
      <c r="M185" s="36">
        <v>55.63</v>
      </c>
      <c r="N185" s="153">
        <v>67.05</v>
      </c>
      <c r="O185" s="13">
        <v>553.09</v>
      </c>
      <c r="P185" s="155">
        <f t="shared" si="48"/>
        <v>675.77</v>
      </c>
      <c r="Q185" s="154">
        <f t="shared" si="49"/>
        <v>1977.21</v>
      </c>
      <c r="R185" s="36">
        <v>2000</v>
      </c>
      <c r="S185" s="36">
        <v>240009</v>
      </c>
      <c r="T185" s="25"/>
    </row>
    <row r="186" spans="1:20" ht="15.75" thickBot="1">
      <c r="A186" s="37" t="s">
        <v>63</v>
      </c>
      <c r="B186" s="53"/>
      <c r="C186" s="38">
        <v>834.4</v>
      </c>
      <c r="D186" s="37">
        <v>56.96</v>
      </c>
      <c r="E186" s="37">
        <v>131.13</v>
      </c>
      <c r="F186" s="55">
        <f t="shared" si="37"/>
        <v>81.864459</v>
      </c>
      <c r="G186" s="55">
        <f t="shared" si="38"/>
        <v>49.265541</v>
      </c>
      <c r="H186" s="152">
        <v>21.2</v>
      </c>
      <c r="I186" s="151">
        <f t="shared" si="36"/>
        <v>152.32999999999998</v>
      </c>
      <c r="J186" s="37">
        <v>0</v>
      </c>
      <c r="K186" s="37">
        <v>16.39</v>
      </c>
      <c r="L186" s="150">
        <f t="shared" si="51"/>
        <v>1060.0800000000002</v>
      </c>
      <c r="M186" s="37">
        <v>63.34</v>
      </c>
      <c r="N186" s="149">
        <v>67.05</v>
      </c>
      <c r="O186" s="13">
        <v>553.09</v>
      </c>
      <c r="P186" s="148">
        <f t="shared" si="48"/>
        <v>683.48</v>
      </c>
      <c r="Q186" s="154">
        <f t="shared" si="49"/>
        <v>1743.5600000000002</v>
      </c>
      <c r="R186" s="36">
        <v>2000</v>
      </c>
      <c r="S186" s="37">
        <v>61324</v>
      </c>
      <c r="T186" s="53"/>
    </row>
    <row r="187" spans="1:20" ht="15.75" thickBot="1">
      <c r="A187" s="72"/>
      <c r="B187" s="46"/>
      <c r="C187" s="115">
        <f>SUM(C184:C186)</f>
        <v>2503.2</v>
      </c>
      <c r="D187" s="64">
        <f>SUM(D184:D186)</f>
        <v>161.65</v>
      </c>
      <c r="E187" s="52">
        <f>SUM(E184:E186)</f>
        <v>333.87</v>
      </c>
      <c r="F187" s="66">
        <f t="shared" si="37"/>
        <v>208.435041</v>
      </c>
      <c r="G187" s="163">
        <f t="shared" si="38"/>
        <v>125.43495899999999</v>
      </c>
      <c r="H187" s="162">
        <f>SUM(H184:H186)</f>
        <v>94.86</v>
      </c>
      <c r="I187" s="115">
        <f t="shared" si="36"/>
        <v>428.73</v>
      </c>
      <c r="J187" s="46">
        <f>SUM(J184:J186)</f>
        <v>520.52</v>
      </c>
      <c r="K187" s="64">
        <f>SUM(K184:K186)</f>
        <v>48.15</v>
      </c>
      <c r="L187" s="143">
        <f t="shared" si="51"/>
        <v>3662.25</v>
      </c>
      <c r="M187" s="142">
        <f>SUM(M184:M186)</f>
        <v>173.65</v>
      </c>
      <c r="N187" s="141">
        <f>SUM(N184:N186)</f>
        <v>201.14999999999998</v>
      </c>
      <c r="O187" s="142">
        <f>SUM(O184:O186)</f>
        <v>1659.27</v>
      </c>
      <c r="P187" s="143">
        <f t="shared" si="48"/>
        <v>2034.07</v>
      </c>
      <c r="Q187" s="187">
        <f>SUM(Q184:Q186)</f>
        <v>5696.32</v>
      </c>
      <c r="R187" s="161"/>
      <c r="S187" s="107"/>
      <c r="T187" s="99"/>
    </row>
    <row r="188" spans="1:20" s="234" customFormat="1" ht="15">
      <c r="A188" s="25" t="s">
        <v>65</v>
      </c>
      <c r="B188" s="23">
        <v>47</v>
      </c>
      <c r="C188" s="153">
        <v>1271.2</v>
      </c>
      <c r="D188" s="84">
        <v>45.24</v>
      </c>
      <c r="E188" s="84">
        <v>115</v>
      </c>
      <c r="F188" s="45">
        <f t="shared" si="37"/>
        <v>71.7945</v>
      </c>
      <c r="G188" s="45">
        <f t="shared" si="38"/>
        <v>43.2055</v>
      </c>
      <c r="H188" s="160">
        <v>71.87</v>
      </c>
      <c r="I188" s="159">
        <f t="shared" si="36"/>
        <v>186.87</v>
      </c>
      <c r="J188" s="84">
        <v>82.13</v>
      </c>
      <c r="K188" s="84">
        <v>35.55</v>
      </c>
      <c r="L188" s="156">
        <f t="shared" si="51"/>
        <v>1620.99</v>
      </c>
      <c r="M188" s="84">
        <v>54.68</v>
      </c>
      <c r="N188" s="153">
        <v>102.15</v>
      </c>
      <c r="O188" s="84">
        <v>842.62</v>
      </c>
      <c r="P188" s="156">
        <f t="shared" si="48"/>
        <v>999.45</v>
      </c>
      <c r="Q188" s="185">
        <f aca="true" t="shared" si="52" ref="Q188:Q194">L188+P188</f>
        <v>2620.44</v>
      </c>
      <c r="R188" s="83">
        <v>2500</v>
      </c>
      <c r="S188" s="84">
        <v>579357</v>
      </c>
      <c r="T188" s="23">
        <v>47</v>
      </c>
    </row>
    <row r="189" spans="1:20" ht="15">
      <c r="A189" s="36" t="s">
        <v>64</v>
      </c>
      <c r="B189" s="25"/>
      <c r="C189" s="44">
        <v>1271.2</v>
      </c>
      <c r="D189" s="36">
        <v>39.44</v>
      </c>
      <c r="E189" s="36">
        <v>88.92</v>
      </c>
      <c r="F189" s="41">
        <f t="shared" si="37"/>
        <v>55.512756</v>
      </c>
      <c r="G189" s="41">
        <f t="shared" si="38"/>
        <v>33.407244</v>
      </c>
      <c r="H189" s="158">
        <v>40.36</v>
      </c>
      <c r="I189" s="157">
        <f t="shared" si="36"/>
        <v>129.28</v>
      </c>
      <c r="J189" s="36">
        <v>48.93</v>
      </c>
      <c r="K189" s="36">
        <v>12.85</v>
      </c>
      <c r="L189" s="156">
        <f t="shared" si="51"/>
        <v>1501.7</v>
      </c>
      <c r="M189" s="36">
        <v>55.63</v>
      </c>
      <c r="N189" s="153">
        <v>102.15</v>
      </c>
      <c r="O189" s="13">
        <v>842.62</v>
      </c>
      <c r="P189" s="155">
        <f t="shared" si="48"/>
        <v>1000.4</v>
      </c>
      <c r="Q189" s="185">
        <f t="shared" si="52"/>
        <v>2502.1</v>
      </c>
      <c r="R189" s="36">
        <v>2500</v>
      </c>
      <c r="S189" s="36">
        <v>63667</v>
      </c>
      <c r="T189" s="25"/>
    </row>
    <row r="190" spans="1:20" ht="15.75" thickBot="1">
      <c r="A190" s="37" t="s">
        <v>63</v>
      </c>
      <c r="B190" s="53"/>
      <c r="C190" s="38">
        <v>1271.2</v>
      </c>
      <c r="D190" s="37">
        <v>11.6</v>
      </c>
      <c r="E190" s="37">
        <v>15.81</v>
      </c>
      <c r="F190" s="55">
        <f t="shared" si="37"/>
        <v>9.870183</v>
      </c>
      <c r="G190" s="55">
        <f t="shared" si="38"/>
        <v>5.939817</v>
      </c>
      <c r="H190" s="152">
        <v>32.3</v>
      </c>
      <c r="I190" s="151">
        <f t="shared" si="36"/>
        <v>48.11</v>
      </c>
      <c r="J190" s="37">
        <v>1.14</v>
      </c>
      <c r="K190" s="37">
        <v>17.49</v>
      </c>
      <c r="L190" s="150">
        <f t="shared" si="51"/>
        <v>1349.54</v>
      </c>
      <c r="M190" s="37">
        <v>63.34</v>
      </c>
      <c r="N190" s="149">
        <v>102.15</v>
      </c>
      <c r="O190" s="13">
        <v>842.62</v>
      </c>
      <c r="P190" s="148">
        <f t="shared" si="48"/>
        <v>1008.11</v>
      </c>
      <c r="Q190" s="184">
        <f t="shared" si="52"/>
        <v>2357.65</v>
      </c>
      <c r="R190" s="36">
        <v>2500</v>
      </c>
      <c r="S190" s="37">
        <v>39409</v>
      </c>
      <c r="T190" s="53"/>
    </row>
    <row r="191" spans="1:20" ht="15.75" thickBot="1">
      <c r="A191" s="72"/>
      <c r="B191" s="46"/>
      <c r="C191" s="115">
        <f>SUM(C188:C190)</f>
        <v>3813.6000000000004</v>
      </c>
      <c r="D191" s="46">
        <f>SUM(D188:D190)</f>
        <v>96.28</v>
      </c>
      <c r="E191" s="64">
        <f>SUM(E188:E190)</f>
        <v>219.73000000000002</v>
      </c>
      <c r="F191" s="146">
        <f t="shared" si="37"/>
        <v>137.17743900000002</v>
      </c>
      <c r="G191" s="66">
        <f t="shared" si="38"/>
        <v>82.552561</v>
      </c>
      <c r="H191" s="145">
        <f>SUM(H188:H190)</f>
        <v>144.53</v>
      </c>
      <c r="I191" s="144">
        <f t="shared" si="36"/>
        <v>364.26</v>
      </c>
      <c r="J191" s="46">
        <f>SUM(J188:J190)</f>
        <v>132.2</v>
      </c>
      <c r="K191" s="64">
        <f>SUM(K188:K190)</f>
        <v>65.89</v>
      </c>
      <c r="L191" s="143">
        <f t="shared" si="51"/>
        <v>4472.2300000000005</v>
      </c>
      <c r="M191" s="142">
        <f>SUM(M188:M190)</f>
        <v>173.65</v>
      </c>
      <c r="N191" s="141">
        <f>SUM(N188:N190)</f>
        <v>306.45000000000005</v>
      </c>
      <c r="O191" s="142">
        <f>SUM(O188:O190)</f>
        <v>2527.86</v>
      </c>
      <c r="P191" s="143">
        <f t="shared" si="48"/>
        <v>3007.96</v>
      </c>
      <c r="Q191" s="139">
        <f t="shared" si="52"/>
        <v>7480.1900000000005</v>
      </c>
      <c r="R191" s="161"/>
      <c r="S191" s="107"/>
      <c r="T191" s="99"/>
    </row>
    <row r="192" spans="1:20" s="234" customFormat="1" ht="15">
      <c r="A192" s="25" t="s">
        <v>65</v>
      </c>
      <c r="B192" s="23">
        <v>48</v>
      </c>
      <c r="C192" s="153">
        <v>1237.6</v>
      </c>
      <c r="D192" s="84">
        <v>116</v>
      </c>
      <c r="E192" s="84">
        <v>158.08</v>
      </c>
      <c r="F192" s="45">
        <f t="shared" si="37"/>
        <v>98.689344</v>
      </c>
      <c r="G192" s="45">
        <f t="shared" si="38"/>
        <v>59.390656</v>
      </c>
      <c r="H192" s="160">
        <v>69.97</v>
      </c>
      <c r="I192" s="159">
        <f t="shared" si="36"/>
        <v>228.05</v>
      </c>
      <c r="J192" s="84">
        <v>262.11</v>
      </c>
      <c r="K192" s="84">
        <v>34.61</v>
      </c>
      <c r="L192" s="156">
        <f t="shared" si="51"/>
        <v>1878.3699999999997</v>
      </c>
      <c r="M192" s="84">
        <v>54.68</v>
      </c>
      <c r="N192" s="153">
        <v>99.45</v>
      </c>
      <c r="O192" s="84">
        <v>820.35</v>
      </c>
      <c r="P192" s="198">
        <f t="shared" si="48"/>
        <v>974.48</v>
      </c>
      <c r="Q192" s="154">
        <f t="shared" si="52"/>
        <v>2852.8499999999995</v>
      </c>
      <c r="R192" s="83">
        <v>2557.69</v>
      </c>
      <c r="S192" s="83">
        <v>135936</v>
      </c>
      <c r="T192" s="23">
        <v>48</v>
      </c>
    </row>
    <row r="193" spans="1:20" ht="15">
      <c r="A193" s="36" t="s">
        <v>64</v>
      </c>
      <c r="B193" s="25"/>
      <c r="C193" s="44">
        <v>1237.6</v>
      </c>
      <c r="D193" s="36">
        <v>58</v>
      </c>
      <c r="E193" s="36">
        <v>118.56</v>
      </c>
      <c r="F193" s="41">
        <f t="shared" si="37"/>
        <v>74.017008</v>
      </c>
      <c r="G193" s="41">
        <f t="shared" si="38"/>
        <v>44.542992</v>
      </c>
      <c r="H193" s="158">
        <v>39.29</v>
      </c>
      <c r="I193" s="157">
        <f t="shared" si="36"/>
        <v>157.85</v>
      </c>
      <c r="J193" s="36">
        <v>87.37</v>
      </c>
      <c r="K193" s="36">
        <v>12.51</v>
      </c>
      <c r="L193" s="156">
        <f t="shared" si="51"/>
        <v>1553.3299999999997</v>
      </c>
      <c r="M193" s="36">
        <v>55.63</v>
      </c>
      <c r="N193" s="153">
        <v>99.45</v>
      </c>
      <c r="O193" s="13">
        <v>820.35</v>
      </c>
      <c r="P193" s="155">
        <f t="shared" si="48"/>
        <v>975.4300000000001</v>
      </c>
      <c r="Q193" s="154">
        <f t="shared" si="52"/>
        <v>2528.7599999999998</v>
      </c>
      <c r="R193" s="36">
        <v>2852.85</v>
      </c>
      <c r="S193" s="36">
        <v>591468</v>
      </c>
      <c r="T193" s="25"/>
    </row>
    <row r="194" spans="1:20" ht="15.75" thickBot="1">
      <c r="A194" s="37" t="s">
        <v>63</v>
      </c>
      <c r="B194" s="53"/>
      <c r="C194" s="38">
        <v>1237.6</v>
      </c>
      <c r="D194" s="37">
        <v>116</v>
      </c>
      <c r="E194" s="37">
        <v>158.08</v>
      </c>
      <c r="F194" s="55">
        <f t="shared" si="37"/>
        <v>98.689344</v>
      </c>
      <c r="G194" s="55">
        <f t="shared" si="38"/>
        <v>59.390656</v>
      </c>
      <c r="H194" s="152">
        <v>31.44</v>
      </c>
      <c r="I194" s="151">
        <f t="shared" si="36"/>
        <v>189.52</v>
      </c>
      <c r="J194" s="37">
        <v>174.74</v>
      </c>
      <c r="K194" s="37">
        <v>17.03</v>
      </c>
      <c r="L194" s="156">
        <f t="shared" si="51"/>
        <v>1734.8899999999999</v>
      </c>
      <c r="M194" s="37">
        <v>63.34</v>
      </c>
      <c r="N194" s="153">
        <v>99.45</v>
      </c>
      <c r="O194" s="13">
        <v>820.35</v>
      </c>
      <c r="P194" s="148">
        <f t="shared" si="48"/>
        <v>983.1400000000001</v>
      </c>
      <c r="Q194" s="147">
        <f t="shared" si="52"/>
        <v>2718.0299999999997</v>
      </c>
      <c r="R194" s="36">
        <v>2528.76</v>
      </c>
      <c r="S194" s="37">
        <v>540453</v>
      </c>
      <c r="T194" s="53"/>
    </row>
    <row r="195" spans="1:20" ht="15.75" thickBot="1">
      <c r="A195" s="72"/>
      <c r="B195" s="64"/>
      <c r="C195" s="197">
        <f>SUM(C192:C194)</f>
        <v>3712.7999999999997</v>
      </c>
      <c r="D195" s="64">
        <f>SUM(D192:D194)</f>
        <v>290</v>
      </c>
      <c r="E195" s="52">
        <f>SUM(E192:E194)</f>
        <v>434.72</v>
      </c>
      <c r="F195" s="66">
        <f t="shared" si="37"/>
        <v>271.39569600000004</v>
      </c>
      <c r="G195" s="163">
        <f t="shared" si="38"/>
        <v>163.324304</v>
      </c>
      <c r="H195" s="162">
        <f>SUM(H192:H194)</f>
        <v>140.7</v>
      </c>
      <c r="I195" s="115">
        <f t="shared" si="36"/>
        <v>575.4200000000001</v>
      </c>
      <c r="J195" s="46">
        <f aca="true" t="shared" si="53" ref="J195:O195">SUM(J192:J194)</f>
        <v>524.22</v>
      </c>
      <c r="K195" s="64">
        <f t="shared" si="53"/>
        <v>64.15</v>
      </c>
      <c r="L195" s="143">
        <f t="shared" si="53"/>
        <v>5166.589999999999</v>
      </c>
      <c r="M195" s="99">
        <f t="shared" si="53"/>
        <v>173.65</v>
      </c>
      <c r="N195" s="115">
        <f t="shared" si="53"/>
        <v>298.35</v>
      </c>
      <c r="O195" s="64">
        <f t="shared" si="53"/>
        <v>2461.05</v>
      </c>
      <c r="P195" s="190">
        <f t="shared" si="48"/>
        <v>2933.05</v>
      </c>
      <c r="Q195" s="196">
        <f>SUM(Q192:Q194)</f>
        <v>8099.6399999999985</v>
      </c>
      <c r="R195" s="161"/>
      <c r="S195" s="107"/>
      <c r="T195" s="142"/>
    </row>
    <row r="196" spans="1:20" s="234" customFormat="1" ht="15">
      <c r="A196" s="25" t="s">
        <v>65</v>
      </c>
      <c r="B196" s="23">
        <v>49</v>
      </c>
      <c r="C196" s="153">
        <v>842.8</v>
      </c>
      <c r="D196" s="84">
        <v>58</v>
      </c>
      <c r="E196" s="84">
        <v>79.04</v>
      </c>
      <c r="F196" s="45">
        <f t="shared" si="37"/>
        <v>49.344672</v>
      </c>
      <c r="G196" s="45">
        <f t="shared" si="38"/>
        <v>29.695328</v>
      </c>
      <c r="H196" s="160">
        <v>47.65</v>
      </c>
      <c r="I196" s="159">
        <f aca="true" t="shared" si="54" ref="I196:I259">SUM(F196:H196)</f>
        <v>126.69</v>
      </c>
      <c r="J196" s="84">
        <v>87.37</v>
      </c>
      <c r="K196" s="84">
        <v>23.57</v>
      </c>
      <c r="L196" s="156">
        <f aca="true" t="shared" si="55" ref="L196:L201">C196+D196+I196+J196+K196</f>
        <v>1138.43</v>
      </c>
      <c r="M196" s="84">
        <v>54.68</v>
      </c>
      <c r="N196" s="153">
        <v>67.73</v>
      </c>
      <c r="O196" s="84">
        <v>558.66</v>
      </c>
      <c r="P196" s="156">
        <f t="shared" si="48"/>
        <v>681.0699999999999</v>
      </c>
      <c r="Q196" s="154">
        <f aca="true" t="shared" si="56" ref="Q196:Q214">L196+P196</f>
        <v>1819.5</v>
      </c>
      <c r="R196" s="83">
        <v>1810.68</v>
      </c>
      <c r="S196" s="84">
        <v>338458</v>
      </c>
      <c r="T196" s="23">
        <v>49</v>
      </c>
    </row>
    <row r="197" spans="1:20" ht="15">
      <c r="A197" s="36" t="s">
        <v>64</v>
      </c>
      <c r="B197" s="25"/>
      <c r="C197" s="44">
        <v>842.8</v>
      </c>
      <c r="D197" s="36">
        <v>49.3</v>
      </c>
      <c r="E197" s="36">
        <v>112.63</v>
      </c>
      <c r="F197" s="41">
        <f t="shared" si="37"/>
        <v>70.314909</v>
      </c>
      <c r="G197" s="41">
        <f t="shared" si="38"/>
        <v>42.315090999999995</v>
      </c>
      <c r="H197" s="158">
        <v>26.76</v>
      </c>
      <c r="I197" s="157">
        <f t="shared" si="54"/>
        <v>139.39</v>
      </c>
      <c r="J197" s="36">
        <v>174.74</v>
      </c>
      <c r="K197" s="36">
        <v>8.52</v>
      </c>
      <c r="L197" s="156">
        <f t="shared" si="55"/>
        <v>1214.7499999999998</v>
      </c>
      <c r="M197" s="36">
        <v>55.63</v>
      </c>
      <c r="N197" s="153">
        <v>67.73</v>
      </c>
      <c r="O197" s="13">
        <v>558.66</v>
      </c>
      <c r="P197" s="155">
        <f t="shared" si="48"/>
        <v>682.02</v>
      </c>
      <c r="Q197" s="154">
        <f t="shared" si="56"/>
        <v>1896.7699999999998</v>
      </c>
      <c r="R197" s="36">
        <v>1819.49</v>
      </c>
      <c r="S197" s="36">
        <v>486018</v>
      </c>
      <c r="T197" s="25"/>
    </row>
    <row r="198" spans="1:20" ht="15.75" thickBot="1">
      <c r="A198" s="37" t="s">
        <v>63</v>
      </c>
      <c r="B198" s="53"/>
      <c r="C198" s="38">
        <v>842.8</v>
      </c>
      <c r="D198" s="37">
        <v>8.7</v>
      </c>
      <c r="E198" s="37">
        <v>45.45</v>
      </c>
      <c r="F198" s="55">
        <f t="shared" si="37"/>
        <v>28.374435000000002</v>
      </c>
      <c r="G198" s="55">
        <f t="shared" si="38"/>
        <v>17.075565</v>
      </c>
      <c r="H198" s="152">
        <v>21.41</v>
      </c>
      <c r="I198" s="151">
        <f t="shared" si="54"/>
        <v>66.86</v>
      </c>
      <c r="J198" s="37">
        <v>87.37</v>
      </c>
      <c r="K198" s="76">
        <v>16.56</v>
      </c>
      <c r="L198" s="150">
        <f t="shared" si="55"/>
        <v>1022.29</v>
      </c>
      <c r="M198" s="74">
        <v>63.34</v>
      </c>
      <c r="N198" s="153">
        <v>67.73</v>
      </c>
      <c r="O198" s="13">
        <v>558.66</v>
      </c>
      <c r="P198" s="148">
        <f t="shared" si="48"/>
        <v>689.73</v>
      </c>
      <c r="Q198" s="147">
        <f t="shared" si="56"/>
        <v>1712.02</v>
      </c>
      <c r="R198" s="36">
        <v>1896.76</v>
      </c>
      <c r="S198" s="37">
        <v>729762</v>
      </c>
      <c r="T198" s="53"/>
    </row>
    <row r="199" spans="1:20" ht="15.75" thickBot="1">
      <c r="A199" s="72"/>
      <c r="B199" s="46"/>
      <c r="C199" s="115">
        <f>SUM(C196:C198)</f>
        <v>2528.3999999999996</v>
      </c>
      <c r="D199" s="64">
        <f>SUM(D196:D198)</f>
        <v>116</v>
      </c>
      <c r="E199" s="52">
        <f>SUM(E196:E198)</f>
        <v>237.12</v>
      </c>
      <c r="F199" s="66">
        <f t="shared" si="37"/>
        <v>148.034016</v>
      </c>
      <c r="G199" s="66">
        <f t="shared" si="38"/>
        <v>89.085984</v>
      </c>
      <c r="H199" s="145">
        <f>SUM(H196:H198)</f>
        <v>95.82</v>
      </c>
      <c r="I199" s="144">
        <f t="shared" si="54"/>
        <v>332.94</v>
      </c>
      <c r="J199" s="46">
        <f>SUM(J196:J198)</f>
        <v>349.48</v>
      </c>
      <c r="K199" s="64">
        <f>SUM(K196:K198)</f>
        <v>48.650000000000006</v>
      </c>
      <c r="L199" s="143">
        <f t="shared" si="55"/>
        <v>3375.47</v>
      </c>
      <c r="M199" s="99">
        <f>SUM(M196:M198)</f>
        <v>173.65</v>
      </c>
      <c r="N199" s="115">
        <f>SUM(N196:N198)</f>
        <v>203.19</v>
      </c>
      <c r="O199" s="64">
        <f>SUM(O196:O198)</f>
        <v>1675.98</v>
      </c>
      <c r="P199" s="143">
        <f t="shared" si="48"/>
        <v>2052.82</v>
      </c>
      <c r="Q199" s="139">
        <f t="shared" si="56"/>
        <v>5428.29</v>
      </c>
      <c r="R199" s="161"/>
      <c r="S199" s="107"/>
      <c r="T199" s="99"/>
    </row>
    <row r="200" spans="1:20" s="234" customFormat="1" ht="15">
      <c r="A200" s="25" t="s">
        <v>65</v>
      </c>
      <c r="B200" s="23">
        <v>50</v>
      </c>
      <c r="C200" s="153">
        <v>1268.4</v>
      </c>
      <c r="D200" s="84">
        <v>348</v>
      </c>
      <c r="E200" s="84">
        <v>513.76</v>
      </c>
      <c r="F200" s="45">
        <f aca="true" t="shared" si="57" ref="F200:F263">E200-G200</f>
        <v>320.740368</v>
      </c>
      <c r="G200" s="45">
        <f aca="true" t="shared" si="58" ref="G200:G263">E200*37.57%</f>
        <v>193.01963199999997</v>
      </c>
      <c r="H200" s="160">
        <v>71.71</v>
      </c>
      <c r="I200" s="159">
        <f t="shared" si="54"/>
        <v>585.47</v>
      </c>
      <c r="J200" s="179">
        <v>0</v>
      </c>
      <c r="K200" s="84">
        <v>35.47</v>
      </c>
      <c r="L200" s="156">
        <f t="shared" si="55"/>
        <v>2237.3399999999997</v>
      </c>
      <c r="M200" s="84">
        <v>164.04</v>
      </c>
      <c r="N200" s="153">
        <v>101.93</v>
      </c>
      <c r="O200" s="84">
        <v>840.77</v>
      </c>
      <c r="P200" s="156">
        <f t="shared" si="48"/>
        <v>1106.74</v>
      </c>
      <c r="Q200" s="154">
        <f t="shared" si="56"/>
        <v>3344.08</v>
      </c>
      <c r="R200" s="83">
        <v>3331.99</v>
      </c>
      <c r="S200" s="84">
        <v>335524</v>
      </c>
      <c r="T200" s="23">
        <v>50</v>
      </c>
    </row>
    <row r="201" spans="1:20" ht="15">
      <c r="A201" s="36" t="s">
        <v>64</v>
      </c>
      <c r="B201" s="25"/>
      <c r="C201" s="44">
        <v>1268.4</v>
      </c>
      <c r="D201" s="36">
        <v>348</v>
      </c>
      <c r="E201" s="36">
        <v>513.76</v>
      </c>
      <c r="F201" s="41">
        <f t="shared" si="57"/>
        <v>320.740368</v>
      </c>
      <c r="G201" s="41">
        <f t="shared" si="58"/>
        <v>193.01963199999997</v>
      </c>
      <c r="H201" s="158">
        <v>40.27</v>
      </c>
      <c r="I201" s="157">
        <f t="shared" si="54"/>
        <v>554.03</v>
      </c>
      <c r="J201" s="172">
        <v>0</v>
      </c>
      <c r="K201" s="36">
        <v>12.82</v>
      </c>
      <c r="L201" s="156">
        <f t="shared" si="55"/>
        <v>2183.2500000000005</v>
      </c>
      <c r="M201" s="36">
        <v>166.89</v>
      </c>
      <c r="N201" s="153">
        <v>101.93</v>
      </c>
      <c r="O201" s="13">
        <v>840.77</v>
      </c>
      <c r="P201" s="155">
        <f t="shared" si="48"/>
        <v>1109.59</v>
      </c>
      <c r="Q201" s="154">
        <f t="shared" si="56"/>
        <v>3292.84</v>
      </c>
      <c r="R201" s="36">
        <v>2299.67</v>
      </c>
      <c r="S201" s="36">
        <v>486653</v>
      </c>
      <c r="T201" s="25"/>
    </row>
    <row r="202" spans="1:20" ht="15.75" thickBot="1">
      <c r="A202" s="37" t="s">
        <v>63</v>
      </c>
      <c r="B202" s="53"/>
      <c r="C202" s="38">
        <v>1268.4</v>
      </c>
      <c r="D202" s="37">
        <v>406</v>
      </c>
      <c r="E202" s="37">
        <v>553.28</v>
      </c>
      <c r="F202" s="55">
        <f t="shared" si="57"/>
        <v>345.41270399999996</v>
      </c>
      <c r="G202" s="55">
        <f t="shared" si="58"/>
        <v>207.86729599999998</v>
      </c>
      <c r="H202" s="152">
        <v>32.32</v>
      </c>
      <c r="I202" s="151">
        <f t="shared" si="54"/>
        <v>585.6</v>
      </c>
      <c r="J202" s="170">
        <v>0</v>
      </c>
      <c r="K202" s="37">
        <v>17.45</v>
      </c>
      <c r="L202" s="150">
        <f>C202+D202+E202+H202+K202</f>
        <v>2277.4500000000003</v>
      </c>
      <c r="M202" s="37">
        <v>190.02</v>
      </c>
      <c r="N202" s="153">
        <v>101.93</v>
      </c>
      <c r="O202" s="13">
        <v>840.77</v>
      </c>
      <c r="P202" s="148">
        <f t="shared" si="48"/>
        <v>1132.72</v>
      </c>
      <c r="Q202" s="147">
        <f t="shared" si="56"/>
        <v>3410.17</v>
      </c>
      <c r="R202" s="36">
        <v>3292.83</v>
      </c>
      <c r="S202" s="37">
        <v>722219</v>
      </c>
      <c r="T202" s="53"/>
    </row>
    <row r="203" spans="1:20" ht="15.75" thickBot="1">
      <c r="A203" s="72"/>
      <c r="B203" s="46"/>
      <c r="C203" s="115">
        <f>SUM(C200:C202)</f>
        <v>3805.2000000000003</v>
      </c>
      <c r="D203" s="64">
        <f>SUM(D200:D202)</f>
        <v>1102</v>
      </c>
      <c r="E203" s="52">
        <f>SUM(E200:E202)</f>
        <v>1580.8</v>
      </c>
      <c r="F203" s="66">
        <f t="shared" si="57"/>
        <v>986.89344</v>
      </c>
      <c r="G203" s="163">
        <f t="shared" si="58"/>
        <v>593.9065599999999</v>
      </c>
      <c r="H203" s="162">
        <f>SUM(H200:H202)</f>
        <v>144.29999999999998</v>
      </c>
      <c r="I203" s="115">
        <f t="shared" si="54"/>
        <v>1725.1</v>
      </c>
      <c r="J203" s="46">
        <f>SUM(J200:J202)</f>
        <v>0</v>
      </c>
      <c r="K203" s="64">
        <f>SUM(K200:K202)</f>
        <v>65.74</v>
      </c>
      <c r="L203" s="143">
        <f>C203+D203+I203+J203+K203</f>
        <v>6698.040000000001</v>
      </c>
      <c r="M203" s="99">
        <f>SUM(M200:M202)</f>
        <v>520.9499999999999</v>
      </c>
      <c r="N203" s="115">
        <f>SUM(N200:N202)</f>
        <v>305.79</v>
      </c>
      <c r="O203" s="64">
        <f>SUM(O200:O202)</f>
        <v>2522.31</v>
      </c>
      <c r="P203" s="190">
        <f t="shared" si="48"/>
        <v>3349.05</v>
      </c>
      <c r="Q203" s="196">
        <f t="shared" si="56"/>
        <v>10047.09</v>
      </c>
      <c r="R203" s="161"/>
      <c r="S203" s="107"/>
      <c r="T203" s="99"/>
    </row>
    <row r="204" spans="1:20" s="234" customFormat="1" ht="15">
      <c r="A204" s="25" t="s">
        <v>65</v>
      </c>
      <c r="B204" s="23">
        <v>51</v>
      </c>
      <c r="C204" s="153">
        <v>1338.4</v>
      </c>
      <c r="D204" s="84">
        <v>124.76</v>
      </c>
      <c r="E204" s="84">
        <v>224</v>
      </c>
      <c r="F204" s="45">
        <f t="shared" si="57"/>
        <v>139.84320000000002</v>
      </c>
      <c r="G204" s="45">
        <f t="shared" si="58"/>
        <v>84.15679999999999</v>
      </c>
      <c r="H204" s="160">
        <v>75.67</v>
      </c>
      <c r="I204" s="159">
        <f t="shared" si="54"/>
        <v>299.67</v>
      </c>
      <c r="J204" s="179">
        <v>0</v>
      </c>
      <c r="K204" s="84">
        <v>37.43</v>
      </c>
      <c r="L204" s="156">
        <f>D204+C204+I204+J204+K204</f>
        <v>1800.2600000000002</v>
      </c>
      <c r="M204" s="84">
        <v>54.68</v>
      </c>
      <c r="N204" s="153">
        <v>107.55</v>
      </c>
      <c r="O204" s="84">
        <v>887.17</v>
      </c>
      <c r="P204" s="156">
        <f aca="true" t="shared" si="59" ref="P204:P235">SUM(M204:O204)</f>
        <v>1049.3999999999999</v>
      </c>
      <c r="Q204" s="154">
        <f t="shared" si="56"/>
        <v>2849.66</v>
      </c>
      <c r="R204" s="83">
        <v>0</v>
      </c>
      <c r="S204" s="84"/>
      <c r="T204" s="23">
        <v>51</v>
      </c>
    </row>
    <row r="205" spans="1:20" ht="15">
      <c r="A205" s="36" t="s">
        <v>64</v>
      </c>
      <c r="B205" s="25"/>
      <c r="C205" s="44">
        <v>1338.4</v>
      </c>
      <c r="D205" s="36">
        <v>70.24</v>
      </c>
      <c r="E205" s="36">
        <v>158.87</v>
      </c>
      <c r="F205" s="41">
        <f t="shared" si="57"/>
        <v>99.18254100000001</v>
      </c>
      <c r="G205" s="41">
        <f t="shared" si="58"/>
        <v>59.687459</v>
      </c>
      <c r="H205" s="186">
        <v>42.49</v>
      </c>
      <c r="I205" s="159">
        <f t="shared" si="54"/>
        <v>201.36</v>
      </c>
      <c r="J205" s="195">
        <v>0</v>
      </c>
      <c r="K205" s="36">
        <v>13.53</v>
      </c>
      <c r="L205" s="156">
        <f>D205+C205+I205+J205+K205</f>
        <v>1623.53</v>
      </c>
      <c r="M205" s="13">
        <v>55.63</v>
      </c>
      <c r="N205" s="153">
        <v>107.55</v>
      </c>
      <c r="O205" s="13">
        <v>887.17</v>
      </c>
      <c r="P205" s="155">
        <f t="shared" si="59"/>
        <v>1050.35</v>
      </c>
      <c r="Q205" s="154">
        <f t="shared" si="56"/>
        <v>2673.88</v>
      </c>
      <c r="R205" s="36">
        <v>0</v>
      </c>
      <c r="S205" s="36"/>
      <c r="T205" s="25"/>
    </row>
    <row r="206" spans="1:20" ht="15.75" thickBot="1">
      <c r="A206" s="37" t="s">
        <v>63</v>
      </c>
      <c r="B206" s="53"/>
      <c r="C206" s="44">
        <v>1338.4</v>
      </c>
      <c r="D206" s="37">
        <v>34.8</v>
      </c>
      <c r="E206" s="37">
        <v>67.18</v>
      </c>
      <c r="F206" s="55">
        <f t="shared" si="57"/>
        <v>41.94047400000001</v>
      </c>
      <c r="G206" s="55">
        <f t="shared" si="58"/>
        <v>25.239526</v>
      </c>
      <c r="H206" s="194">
        <v>34</v>
      </c>
      <c r="I206" s="20">
        <f t="shared" si="54"/>
        <v>101.18</v>
      </c>
      <c r="J206" s="193">
        <v>0</v>
      </c>
      <c r="K206" s="37">
        <v>18.42</v>
      </c>
      <c r="L206" s="150">
        <f>D206+C206+I206+J206+K206</f>
        <v>1492.8000000000002</v>
      </c>
      <c r="M206" s="13">
        <v>63.34</v>
      </c>
      <c r="N206" s="153">
        <v>107.55</v>
      </c>
      <c r="O206" s="13">
        <v>887.17</v>
      </c>
      <c r="P206" s="148">
        <f t="shared" si="59"/>
        <v>1058.06</v>
      </c>
      <c r="Q206" s="154">
        <f t="shared" si="56"/>
        <v>2550.86</v>
      </c>
      <c r="R206" s="36">
        <v>7000</v>
      </c>
      <c r="S206" s="84">
        <v>227947</v>
      </c>
      <c r="T206" s="53"/>
    </row>
    <row r="207" spans="1:20" ht="15.75" thickBot="1">
      <c r="A207" s="52"/>
      <c r="B207" s="46"/>
      <c r="C207" s="115">
        <f>SUM(C204:C206)</f>
        <v>4015.2000000000003</v>
      </c>
      <c r="D207" s="64">
        <f>SUM(D204:D206)</f>
        <v>229.8</v>
      </c>
      <c r="E207" s="52">
        <f>SUM(E204:E206)</f>
        <v>450.05</v>
      </c>
      <c r="F207" s="66">
        <f t="shared" si="57"/>
        <v>280.96621500000003</v>
      </c>
      <c r="G207" s="66">
        <f t="shared" si="58"/>
        <v>169.083785</v>
      </c>
      <c r="H207" s="192">
        <f>SUM(H204:H206)</f>
        <v>152.16</v>
      </c>
      <c r="I207" s="191">
        <f t="shared" si="54"/>
        <v>602.21</v>
      </c>
      <c r="J207" s="100">
        <f>SUM(J204:J206)</f>
        <v>0</v>
      </c>
      <c r="K207" s="142">
        <f>SUM(K204:K206)</f>
        <v>69.38</v>
      </c>
      <c r="L207" s="143">
        <f>D207+C207+I207+J207+K207</f>
        <v>4916.59</v>
      </c>
      <c r="M207" s="99">
        <f>SUM(M204:M206)</f>
        <v>173.65</v>
      </c>
      <c r="N207" s="115">
        <f>SUM(N204:N206)</f>
        <v>322.65</v>
      </c>
      <c r="O207" s="64">
        <f>SUM(O204:O206)</f>
        <v>2661.5099999999998</v>
      </c>
      <c r="P207" s="190">
        <f t="shared" si="59"/>
        <v>3157.8099999999995</v>
      </c>
      <c r="Q207" s="189">
        <f t="shared" si="56"/>
        <v>8074.4</v>
      </c>
      <c r="R207" s="161"/>
      <c r="S207" s="107"/>
      <c r="T207" s="99"/>
    </row>
    <row r="208" spans="1:20" s="234" customFormat="1" ht="15">
      <c r="A208" s="25" t="s">
        <v>65</v>
      </c>
      <c r="B208" s="23">
        <v>52</v>
      </c>
      <c r="C208" s="153">
        <v>1008</v>
      </c>
      <c r="D208" s="84">
        <v>62.47</v>
      </c>
      <c r="E208" s="84">
        <v>121.21</v>
      </c>
      <c r="F208" s="45">
        <f t="shared" si="57"/>
        <v>75.671403</v>
      </c>
      <c r="G208" s="45">
        <f t="shared" si="58"/>
        <v>45.538596999999996</v>
      </c>
      <c r="H208" s="160">
        <v>56.99</v>
      </c>
      <c r="I208" s="159">
        <f t="shared" si="54"/>
        <v>178.2</v>
      </c>
      <c r="J208" s="84">
        <v>260.26</v>
      </c>
      <c r="K208" s="84">
        <v>28.19</v>
      </c>
      <c r="L208" s="156">
        <f aca="true" t="shared" si="60" ref="L208:L214">C208+D208+I208+J208+K208</f>
        <v>1537.1200000000001</v>
      </c>
      <c r="M208" s="84">
        <v>54.68</v>
      </c>
      <c r="N208" s="153">
        <v>81</v>
      </c>
      <c r="O208" s="84">
        <v>668.16</v>
      </c>
      <c r="P208" s="156">
        <f t="shared" si="59"/>
        <v>803.8399999999999</v>
      </c>
      <c r="Q208" s="154">
        <f t="shared" si="56"/>
        <v>2340.96</v>
      </c>
      <c r="R208" s="83">
        <v>1228</v>
      </c>
      <c r="S208" s="84">
        <v>496454</v>
      </c>
      <c r="T208" s="23">
        <v>52</v>
      </c>
    </row>
    <row r="209" spans="1:20" ht="15">
      <c r="A209" s="36" t="s">
        <v>64</v>
      </c>
      <c r="B209" s="25"/>
      <c r="C209" s="44">
        <v>1008</v>
      </c>
      <c r="D209" s="36">
        <v>40.02</v>
      </c>
      <c r="E209" s="37">
        <v>118.28</v>
      </c>
      <c r="F209" s="41">
        <f t="shared" si="57"/>
        <v>73.84220400000001</v>
      </c>
      <c r="G209" s="41">
        <f t="shared" si="58"/>
        <v>44.437796</v>
      </c>
      <c r="H209" s="152">
        <v>32</v>
      </c>
      <c r="I209" s="151">
        <f t="shared" si="54"/>
        <v>150.28</v>
      </c>
      <c r="J209" s="36">
        <v>260.26</v>
      </c>
      <c r="K209" s="36">
        <v>10.19</v>
      </c>
      <c r="L209" s="156">
        <f t="shared" si="60"/>
        <v>1468.75</v>
      </c>
      <c r="M209" s="13">
        <v>55.63</v>
      </c>
      <c r="N209" s="153">
        <v>81</v>
      </c>
      <c r="O209" s="13">
        <v>668.16</v>
      </c>
      <c r="P209" s="155">
        <f t="shared" si="59"/>
        <v>804.79</v>
      </c>
      <c r="Q209" s="154">
        <f t="shared" si="56"/>
        <v>2273.54</v>
      </c>
      <c r="R209" s="36">
        <v>2340</v>
      </c>
      <c r="S209" s="36">
        <v>747919</v>
      </c>
      <c r="T209" s="25"/>
    </row>
    <row r="210" spans="1:20" ht="15.75" thickBot="1">
      <c r="A210" s="37" t="s">
        <v>63</v>
      </c>
      <c r="B210" s="53"/>
      <c r="C210" s="44">
        <v>1008</v>
      </c>
      <c r="D210" s="37">
        <v>53.65</v>
      </c>
      <c r="E210" s="37">
        <v>119.67</v>
      </c>
      <c r="F210" s="55">
        <f t="shared" si="57"/>
        <v>74.709981</v>
      </c>
      <c r="G210" s="55">
        <f t="shared" si="58"/>
        <v>44.960018999999996</v>
      </c>
      <c r="H210" s="152">
        <v>25.61</v>
      </c>
      <c r="I210" s="151">
        <f t="shared" si="54"/>
        <v>145.27999999999997</v>
      </c>
      <c r="J210" s="36">
        <v>0</v>
      </c>
      <c r="K210" s="37">
        <v>19.8</v>
      </c>
      <c r="L210" s="150">
        <f t="shared" si="60"/>
        <v>1226.73</v>
      </c>
      <c r="M210" s="13">
        <v>63.34</v>
      </c>
      <c r="N210" s="153">
        <v>81</v>
      </c>
      <c r="O210" s="13">
        <v>668.16</v>
      </c>
      <c r="P210" s="148">
        <f t="shared" si="59"/>
        <v>812.5</v>
      </c>
      <c r="Q210" s="147">
        <f t="shared" si="56"/>
        <v>2039.23</v>
      </c>
      <c r="R210" s="36">
        <v>0</v>
      </c>
      <c r="S210" s="37"/>
      <c r="T210" s="53"/>
    </row>
    <row r="211" spans="1:20" ht="15.75" thickBot="1">
      <c r="A211" s="52"/>
      <c r="B211" s="46"/>
      <c r="C211" s="115">
        <f>SUM(C208:C210)</f>
        <v>3024</v>
      </c>
      <c r="D211" s="64">
        <f>SUM(D208:D210)</f>
        <v>156.14000000000001</v>
      </c>
      <c r="E211" s="52">
        <f>SUM(E208:E210)</f>
        <v>359.16</v>
      </c>
      <c r="F211" s="66">
        <f t="shared" si="57"/>
        <v>224.22358800000003</v>
      </c>
      <c r="G211" s="66">
        <f t="shared" si="58"/>
        <v>134.936412</v>
      </c>
      <c r="H211" s="145">
        <f>SUM(H208:H210)</f>
        <v>114.60000000000001</v>
      </c>
      <c r="I211" s="144">
        <f t="shared" si="54"/>
        <v>473.76000000000005</v>
      </c>
      <c r="J211" s="46">
        <f>SUM(J208:J210)</f>
        <v>520.52</v>
      </c>
      <c r="K211" s="64">
        <f>SUM(K208:K210)</f>
        <v>58.18000000000001</v>
      </c>
      <c r="L211" s="143">
        <f t="shared" si="60"/>
        <v>4232.6</v>
      </c>
      <c r="M211" s="99">
        <f>SUM(M208:M210)</f>
        <v>173.65</v>
      </c>
      <c r="N211" s="115">
        <f>SUM(N208:N210)</f>
        <v>243</v>
      </c>
      <c r="O211" s="64">
        <f>SUM(O208:O210)</f>
        <v>2004.48</v>
      </c>
      <c r="P211" s="143">
        <f t="shared" si="59"/>
        <v>2421.13</v>
      </c>
      <c r="Q211" s="139">
        <f t="shared" si="56"/>
        <v>6653.7300000000005</v>
      </c>
      <c r="R211" s="161"/>
      <c r="S211" s="107"/>
      <c r="T211" s="99"/>
    </row>
    <row r="212" spans="1:20" s="234" customFormat="1" ht="15">
      <c r="A212" s="25" t="s">
        <v>65</v>
      </c>
      <c r="B212" s="23">
        <v>53</v>
      </c>
      <c r="C212" s="153">
        <v>868</v>
      </c>
      <c r="D212" s="84">
        <v>565.21</v>
      </c>
      <c r="E212" s="84">
        <v>1087.99</v>
      </c>
      <c r="F212" s="45">
        <f t="shared" si="57"/>
        <v>679.232157</v>
      </c>
      <c r="G212" s="45">
        <f t="shared" si="58"/>
        <v>408.757843</v>
      </c>
      <c r="H212" s="160">
        <v>49.07</v>
      </c>
      <c r="I212" s="159">
        <f t="shared" si="54"/>
        <v>1137.06</v>
      </c>
      <c r="J212" s="84">
        <v>780.78</v>
      </c>
      <c r="K212" s="84">
        <v>24.27</v>
      </c>
      <c r="L212" s="156">
        <f t="shared" si="60"/>
        <v>3375.32</v>
      </c>
      <c r="M212" s="84">
        <v>164.04</v>
      </c>
      <c r="N212" s="153">
        <v>69.75</v>
      </c>
      <c r="O212" s="84">
        <v>575.36</v>
      </c>
      <c r="P212" s="156">
        <f t="shared" si="59"/>
        <v>809.15</v>
      </c>
      <c r="Q212" s="154">
        <f t="shared" si="56"/>
        <v>4184.47</v>
      </c>
      <c r="R212" s="83">
        <v>3974.58</v>
      </c>
      <c r="S212" s="84">
        <v>419160</v>
      </c>
      <c r="T212" s="23">
        <v>53</v>
      </c>
    </row>
    <row r="213" spans="1:20" ht="15">
      <c r="A213" s="36" t="s">
        <v>64</v>
      </c>
      <c r="B213" s="25"/>
      <c r="C213" s="44">
        <v>868</v>
      </c>
      <c r="D213" s="36">
        <v>513.59</v>
      </c>
      <c r="E213" s="36">
        <v>1025.86</v>
      </c>
      <c r="F213" s="41">
        <f t="shared" si="57"/>
        <v>640.444398</v>
      </c>
      <c r="G213" s="41">
        <f t="shared" si="58"/>
        <v>385.4156019999999</v>
      </c>
      <c r="H213" s="158">
        <v>27.56</v>
      </c>
      <c r="I213" s="157">
        <f t="shared" si="54"/>
        <v>1053.4199999999998</v>
      </c>
      <c r="J213" s="83">
        <v>780.78</v>
      </c>
      <c r="K213" s="36">
        <v>8.77</v>
      </c>
      <c r="L213" s="156">
        <f t="shared" si="60"/>
        <v>3224.56</v>
      </c>
      <c r="M213" s="13">
        <v>166.89</v>
      </c>
      <c r="N213" s="153">
        <v>69.75</v>
      </c>
      <c r="O213" s="13">
        <v>575.36</v>
      </c>
      <c r="P213" s="155">
        <f t="shared" si="59"/>
        <v>812</v>
      </c>
      <c r="Q213" s="178">
        <f t="shared" si="56"/>
        <v>4036.56</v>
      </c>
      <c r="R213" s="36">
        <v>4184.48</v>
      </c>
      <c r="S213" s="36">
        <v>72958</v>
      </c>
      <c r="T213" s="25"/>
    </row>
    <row r="214" spans="1:20" ht="15.75" thickBot="1">
      <c r="A214" s="37" t="s">
        <v>63</v>
      </c>
      <c r="B214" s="53"/>
      <c r="C214" s="38">
        <v>868</v>
      </c>
      <c r="D214" s="37">
        <v>708.41</v>
      </c>
      <c r="E214" s="37">
        <v>1236.38</v>
      </c>
      <c r="F214" s="55">
        <f t="shared" si="57"/>
        <v>771.8720340000001</v>
      </c>
      <c r="G214" s="55">
        <f t="shared" si="58"/>
        <v>464.507966</v>
      </c>
      <c r="H214" s="152">
        <v>22.05</v>
      </c>
      <c r="I214" s="151">
        <f t="shared" si="54"/>
        <v>1258.43</v>
      </c>
      <c r="J214" s="36">
        <v>0</v>
      </c>
      <c r="K214" s="37">
        <v>11.94</v>
      </c>
      <c r="L214" s="156">
        <f t="shared" si="60"/>
        <v>2846.78</v>
      </c>
      <c r="M214" s="13">
        <v>190.02</v>
      </c>
      <c r="N214" s="153">
        <v>69.75</v>
      </c>
      <c r="O214" s="13">
        <v>575.36</v>
      </c>
      <c r="P214" s="148">
        <f t="shared" si="59"/>
        <v>835.13</v>
      </c>
      <c r="Q214" s="178">
        <f t="shared" si="56"/>
        <v>3681.9100000000003</v>
      </c>
      <c r="R214" s="36">
        <v>4036.56</v>
      </c>
      <c r="S214" s="37">
        <v>84992</v>
      </c>
      <c r="T214" s="53"/>
    </row>
    <row r="215" spans="1:20" ht="15.75" thickBot="1">
      <c r="A215" s="52"/>
      <c r="B215" s="46"/>
      <c r="C215" s="115">
        <f>SUM(C212:C214)</f>
        <v>2604</v>
      </c>
      <c r="D215" s="64">
        <f>SUM(D212:D214)</f>
        <v>1787.21</v>
      </c>
      <c r="E215" s="52">
        <f>SUM(E212:E214)</f>
        <v>3350.23</v>
      </c>
      <c r="F215" s="66">
        <f t="shared" si="57"/>
        <v>2091.548589</v>
      </c>
      <c r="G215" s="66">
        <f t="shared" si="58"/>
        <v>1258.681411</v>
      </c>
      <c r="H215" s="145">
        <f>SUM(H212:H214)</f>
        <v>98.67999999999999</v>
      </c>
      <c r="I215" s="144">
        <f t="shared" si="54"/>
        <v>3448.91</v>
      </c>
      <c r="J215" s="46">
        <f aca="true" t="shared" si="61" ref="J215:O215">SUM(J212:J214)</f>
        <v>1561.56</v>
      </c>
      <c r="K215" s="46">
        <f t="shared" si="61"/>
        <v>44.98</v>
      </c>
      <c r="L215" s="165">
        <f t="shared" si="61"/>
        <v>9446.66</v>
      </c>
      <c r="M215" s="46">
        <f t="shared" si="61"/>
        <v>520.9499999999999</v>
      </c>
      <c r="N215" s="115">
        <f t="shared" si="61"/>
        <v>209.25</v>
      </c>
      <c r="O215" s="64">
        <f t="shared" si="61"/>
        <v>1726.08</v>
      </c>
      <c r="P215" s="188">
        <f t="shared" si="59"/>
        <v>2456.2799999999997</v>
      </c>
      <c r="Q215" s="187">
        <f>SUM(Q212:Q214)</f>
        <v>11902.94</v>
      </c>
      <c r="R215" s="161"/>
      <c r="S215" s="107"/>
      <c r="T215" s="99"/>
    </row>
    <row r="216" spans="1:20" s="234" customFormat="1" ht="15">
      <c r="A216" s="25" t="s">
        <v>65</v>
      </c>
      <c r="B216" s="23">
        <v>54</v>
      </c>
      <c r="C216" s="153">
        <v>879.2</v>
      </c>
      <c r="D216" s="84">
        <v>139.2</v>
      </c>
      <c r="E216" s="84">
        <v>193.65</v>
      </c>
      <c r="F216" s="45">
        <f t="shared" si="57"/>
        <v>120.895695</v>
      </c>
      <c r="G216" s="45">
        <f t="shared" si="58"/>
        <v>72.754305</v>
      </c>
      <c r="H216" s="160">
        <v>49.71</v>
      </c>
      <c r="I216" s="159">
        <f t="shared" si="54"/>
        <v>243.36</v>
      </c>
      <c r="J216" s="84">
        <v>520.52</v>
      </c>
      <c r="K216" s="84">
        <v>24.59</v>
      </c>
      <c r="L216" s="156">
        <f>C216+D216+I216+J216+K216</f>
        <v>1806.8700000000001</v>
      </c>
      <c r="M216" s="84">
        <v>109.36</v>
      </c>
      <c r="N216" s="153">
        <v>70.65</v>
      </c>
      <c r="O216" s="84">
        <v>582.78</v>
      </c>
      <c r="P216" s="156">
        <f t="shared" si="59"/>
        <v>762.79</v>
      </c>
      <c r="Q216" s="185">
        <f aca="true" t="shared" si="62" ref="Q216:Q222">L216+P216</f>
        <v>2569.66</v>
      </c>
      <c r="R216" s="83">
        <v>0</v>
      </c>
      <c r="S216" s="23"/>
      <c r="T216" s="23">
        <v>54</v>
      </c>
    </row>
    <row r="217" spans="1:20" ht="15">
      <c r="A217" s="36" t="s">
        <v>64</v>
      </c>
      <c r="B217" s="25"/>
      <c r="C217" s="44">
        <v>879.2</v>
      </c>
      <c r="D217" s="36">
        <v>156.6</v>
      </c>
      <c r="E217" s="36">
        <v>213.41</v>
      </c>
      <c r="F217" s="41">
        <f t="shared" si="57"/>
        <v>133.231863</v>
      </c>
      <c r="G217" s="41">
        <f t="shared" si="58"/>
        <v>80.17813699999999</v>
      </c>
      <c r="H217" s="158">
        <v>27.91</v>
      </c>
      <c r="I217" s="157">
        <f t="shared" si="54"/>
        <v>241.32</v>
      </c>
      <c r="J217" s="36">
        <v>520.52</v>
      </c>
      <c r="K217" s="36">
        <v>8.89</v>
      </c>
      <c r="L217" s="156">
        <f>C217+D217+I217+J217+K217</f>
        <v>1806.53</v>
      </c>
      <c r="M217" s="13">
        <v>111.26</v>
      </c>
      <c r="N217" s="153">
        <v>70.65</v>
      </c>
      <c r="O217" s="84">
        <v>582.78</v>
      </c>
      <c r="P217" s="155">
        <f t="shared" si="59"/>
        <v>764.69</v>
      </c>
      <c r="Q217" s="185">
        <f t="shared" si="62"/>
        <v>2571.2200000000003</v>
      </c>
      <c r="R217" s="36">
        <v>0</v>
      </c>
      <c r="S217" s="36"/>
      <c r="T217" s="25"/>
    </row>
    <row r="218" spans="1:20" ht="15.75" thickBot="1">
      <c r="A218" s="37" t="s">
        <v>63</v>
      </c>
      <c r="B218" s="53"/>
      <c r="C218" s="38">
        <v>879.2</v>
      </c>
      <c r="D218" s="37">
        <v>139.2</v>
      </c>
      <c r="E218" s="37">
        <v>225.26</v>
      </c>
      <c r="F218" s="55">
        <f t="shared" si="57"/>
        <v>140.629818</v>
      </c>
      <c r="G218" s="55">
        <f t="shared" si="58"/>
        <v>84.63018199999999</v>
      </c>
      <c r="H218" s="152">
        <v>22.34</v>
      </c>
      <c r="I218" s="151">
        <f t="shared" si="54"/>
        <v>247.6</v>
      </c>
      <c r="J218" s="36"/>
      <c r="K218" s="37">
        <v>17.27</v>
      </c>
      <c r="L218" s="156">
        <f>C218+D218+I218+J218+K218</f>
        <v>1283.27</v>
      </c>
      <c r="M218" s="13">
        <v>126.68</v>
      </c>
      <c r="N218" s="153">
        <v>70.65</v>
      </c>
      <c r="O218" s="13">
        <v>582.78</v>
      </c>
      <c r="P218" s="148">
        <f t="shared" si="59"/>
        <v>780.11</v>
      </c>
      <c r="Q218" s="184">
        <f t="shared" si="62"/>
        <v>2063.38</v>
      </c>
      <c r="R218" s="36">
        <v>0</v>
      </c>
      <c r="S218" s="37"/>
      <c r="T218" s="53"/>
    </row>
    <row r="219" spans="1:20" ht="15.75" thickBot="1">
      <c r="A219" s="52"/>
      <c r="B219" s="46"/>
      <c r="C219" s="115">
        <f>SUM(C216:C218)</f>
        <v>2637.6000000000004</v>
      </c>
      <c r="D219" s="64">
        <f>SUM(D216:D218)</f>
        <v>434.99999999999994</v>
      </c>
      <c r="E219" s="52">
        <f>SUM(E216:E218)</f>
        <v>632.3199999999999</v>
      </c>
      <c r="F219" s="66">
        <f t="shared" si="57"/>
        <v>394.75737599999997</v>
      </c>
      <c r="G219" s="66">
        <f t="shared" si="58"/>
        <v>237.56262399999997</v>
      </c>
      <c r="H219" s="145">
        <f>SUM(H216:H218)</f>
        <v>99.96000000000001</v>
      </c>
      <c r="I219" s="144">
        <f t="shared" si="54"/>
        <v>732.28</v>
      </c>
      <c r="J219" s="46">
        <f aca="true" t="shared" si="63" ref="J219:O219">SUM(J216:J218)</f>
        <v>1041.04</v>
      </c>
      <c r="K219" s="46">
        <f t="shared" si="63"/>
        <v>50.75</v>
      </c>
      <c r="L219" s="165">
        <f t="shared" si="63"/>
        <v>4896.67</v>
      </c>
      <c r="M219" s="46">
        <f t="shared" si="63"/>
        <v>347.3</v>
      </c>
      <c r="N219" s="115">
        <f t="shared" si="63"/>
        <v>211.95000000000002</v>
      </c>
      <c r="O219" s="64">
        <f t="shared" si="63"/>
        <v>1748.34</v>
      </c>
      <c r="P219" s="143">
        <f t="shared" si="59"/>
        <v>2307.59</v>
      </c>
      <c r="Q219" s="139">
        <f t="shared" si="62"/>
        <v>7204.26</v>
      </c>
      <c r="R219" s="161"/>
      <c r="S219" s="107"/>
      <c r="T219" s="99"/>
    </row>
    <row r="220" spans="1:20" s="234" customFormat="1" ht="15">
      <c r="A220" s="25" t="s">
        <v>65</v>
      </c>
      <c r="B220" s="23">
        <v>55</v>
      </c>
      <c r="C220" s="153">
        <v>1324.4</v>
      </c>
      <c r="D220" s="84">
        <v>232</v>
      </c>
      <c r="E220" s="84">
        <v>316.16</v>
      </c>
      <c r="F220" s="45">
        <f t="shared" si="57"/>
        <v>197.378688</v>
      </c>
      <c r="G220" s="45">
        <f t="shared" si="58"/>
        <v>118.781312</v>
      </c>
      <c r="H220" s="160">
        <v>74.88</v>
      </c>
      <c r="I220" s="159">
        <f t="shared" si="54"/>
        <v>391.04</v>
      </c>
      <c r="J220" s="84">
        <v>179.11</v>
      </c>
      <c r="K220" s="84">
        <v>37.04</v>
      </c>
      <c r="L220" s="156">
        <f aca="true" t="shared" si="64" ref="L220:L250">C220+D220+I220+J220+K220</f>
        <v>2163.59</v>
      </c>
      <c r="M220" s="84">
        <v>109.36</v>
      </c>
      <c r="N220" s="153">
        <v>106.43</v>
      </c>
      <c r="O220" s="84">
        <v>877.89</v>
      </c>
      <c r="P220" s="156">
        <f t="shared" si="59"/>
        <v>1093.68</v>
      </c>
      <c r="Q220" s="154">
        <f t="shared" si="62"/>
        <v>3257.2700000000004</v>
      </c>
      <c r="R220" s="83">
        <v>8000</v>
      </c>
      <c r="S220" s="84">
        <v>136307</v>
      </c>
      <c r="T220" s="23">
        <v>55</v>
      </c>
    </row>
    <row r="221" spans="1:20" ht="15">
      <c r="A221" s="36" t="s">
        <v>64</v>
      </c>
      <c r="B221" s="25"/>
      <c r="C221" s="44">
        <v>1324.4</v>
      </c>
      <c r="D221" s="36">
        <v>87</v>
      </c>
      <c r="E221" s="36">
        <v>316.16</v>
      </c>
      <c r="F221" s="41">
        <f t="shared" si="57"/>
        <v>197.378688</v>
      </c>
      <c r="G221" s="41">
        <f t="shared" si="58"/>
        <v>118.781312</v>
      </c>
      <c r="H221" s="158">
        <v>42.05</v>
      </c>
      <c r="I221" s="157">
        <f t="shared" si="54"/>
        <v>358.21000000000004</v>
      </c>
      <c r="J221" s="36">
        <v>60.29</v>
      </c>
      <c r="K221" s="36">
        <v>13.39</v>
      </c>
      <c r="L221" s="156">
        <f t="shared" si="64"/>
        <v>1843.2900000000002</v>
      </c>
      <c r="M221" s="13">
        <v>111.26</v>
      </c>
      <c r="N221" s="153">
        <v>106.43</v>
      </c>
      <c r="O221" s="13">
        <v>877.89</v>
      </c>
      <c r="P221" s="155">
        <f t="shared" si="59"/>
        <v>1095.58</v>
      </c>
      <c r="Q221" s="178">
        <f t="shared" si="62"/>
        <v>2938.87</v>
      </c>
      <c r="R221" s="36">
        <v>0</v>
      </c>
      <c r="S221" s="36"/>
      <c r="T221" s="25"/>
    </row>
    <row r="222" spans="1:20" ht="15.75" thickBot="1">
      <c r="A222" s="37" t="s">
        <v>63</v>
      </c>
      <c r="B222" s="53"/>
      <c r="C222" s="38">
        <v>1324.4</v>
      </c>
      <c r="D222" s="37">
        <v>261</v>
      </c>
      <c r="E222" s="37">
        <v>592.8</v>
      </c>
      <c r="F222" s="55">
        <f t="shared" si="57"/>
        <v>370.08504</v>
      </c>
      <c r="G222" s="55">
        <f t="shared" si="58"/>
        <v>222.71495999999996</v>
      </c>
      <c r="H222" s="152">
        <v>33.65</v>
      </c>
      <c r="I222" s="151">
        <f t="shared" si="54"/>
        <v>626.4499999999999</v>
      </c>
      <c r="J222" s="37">
        <v>267.35</v>
      </c>
      <c r="K222" s="37">
        <v>26.02</v>
      </c>
      <c r="L222" s="150">
        <f t="shared" si="64"/>
        <v>2505.22</v>
      </c>
      <c r="M222" s="13">
        <v>126.68</v>
      </c>
      <c r="N222" s="153">
        <v>106.43</v>
      </c>
      <c r="O222" s="13">
        <v>877.89</v>
      </c>
      <c r="P222" s="148">
        <f t="shared" si="59"/>
        <v>1111</v>
      </c>
      <c r="Q222" s="178">
        <f t="shared" si="62"/>
        <v>3616.22</v>
      </c>
      <c r="R222" s="36">
        <v>0</v>
      </c>
      <c r="S222" s="37"/>
      <c r="T222" s="53"/>
    </row>
    <row r="223" spans="1:20" ht="15.75" thickBot="1">
      <c r="A223" s="52"/>
      <c r="B223" s="46"/>
      <c r="C223" s="115">
        <f>SUM(C220:C222)</f>
        <v>3973.2000000000003</v>
      </c>
      <c r="D223" s="64">
        <f>SUM(D220:D222)</f>
        <v>580</v>
      </c>
      <c r="E223" s="52">
        <f>SUM(E220:E222)</f>
        <v>1225.12</v>
      </c>
      <c r="F223" s="66">
        <f t="shared" si="57"/>
        <v>764.842416</v>
      </c>
      <c r="G223" s="66">
        <f t="shared" si="58"/>
        <v>460.27758399999993</v>
      </c>
      <c r="H223" s="145">
        <f>SUM(H220:H222)</f>
        <v>150.57999999999998</v>
      </c>
      <c r="I223" s="144">
        <f t="shared" si="54"/>
        <v>1375.6999999999998</v>
      </c>
      <c r="J223" s="46">
        <f>SUM(J220:J222)</f>
        <v>506.75</v>
      </c>
      <c r="K223" s="64">
        <f>SUM(K220:K222)</f>
        <v>76.45</v>
      </c>
      <c r="L223" s="143">
        <f t="shared" si="64"/>
        <v>6512.1</v>
      </c>
      <c r="M223" s="99">
        <f>SUM(M220:M222)</f>
        <v>347.3</v>
      </c>
      <c r="N223" s="115">
        <f>SUM(N220:N222)</f>
        <v>319.29</v>
      </c>
      <c r="O223" s="64">
        <f>SUM(O220:O222)</f>
        <v>2633.67</v>
      </c>
      <c r="P223" s="143">
        <f t="shared" si="59"/>
        <v>3300.26</v>
      </c>
      <c r="Q223" s="187">
        <f>SUM(Q220:Q222)</f>
        <v>9812.36</v>
      </c>
      <c r="R223" s="161"/>
      <c r="S223" s="107"/>
      <c r="T223" s="99"/>
    </row>
    <row r="224" spans="1:20" s="234" customFormat="1" ht="15">
      <c r="A224" s="25" t="s">
        <v>65</v>
      </c>
      <c r="B224" s="23">
        <v>56</v>
      </c>
      <c r="C224" s="153">
        <v>952</v>
      </c>
      <c r="D224" s="84">
        <v>251.84</v>
      </c>
      <c r="E224" s="84">
        <v>301.77</v>
      </c>
      <c r="F224" s="45">
        <f t="shared" si="57"/>
        <v>188.395011</v>
      </c>
      <c r="G224" s="45">
        <f t="shared" si="58"/>
        <v>113.37498899999999</v>
      </c>
      <c r="H224" s="160">
        <v>53.82</v>
      </c>
      <c r="I224" s="159">
        <f t="shared" si="54"/>
        <v>355.59</v>
      </c>
      <c r="J224" s="84">
        <v>520.52</v>
      </c>
      <c r="K224" s="84">
        <v>26.62</v>
      </c>
      <c r="L224" s="156">
        <f t="shared" si="64"/>
        <v>2106.5699999999997</v>
      </c>
      <c r="M224" s="84">
        <v>109.36</v>
      </c>
      <c r="N224" s="153">
        <v>76.5</v>
      </c>
      <c r="O224" s="84">
        <v>631.04</v>
      </c>
      <c r="P224" s="156">
        <f t="shared" si="59"/>
        <v>816.9</v>
      </c>
      <c r="Q224" s="185">
        <f aca="true" t="shared" si="65" ref="Q224:Q230">L224+P224</f>
        <v>2923.47</v>
      </c>
      <c r="R224" s="83">
        <v>2000</v>
      </c>
      <c r="S224" s="84">
        <v>684301</v>
      </c>
      <c r="T224" s="23">
        <v>56</v>
      </c>
    </row>
    <row r="225" spans="1:20" ht="15">
      <c r="A225" s="36" t="s">
        <v>64</v>
      </c>
      <c r="B225" s="25"/>
      <c r="C225" s="44">
        <v>952</v>
      </c>
      <c r="D225" s="36">
        <v>194.76</v>
      </c>
      <c r="E225" s="36">
        <v>326.59</v>
      </c>
      <c r="F225" s="41">
        <f t="shared" si="57"/>
        <v>203.89013699999998</v>
      </c>
      <c r="G225" s="41">
        <f t="shared" si="58"/>
        <v>122.69986299999998</v>
      </c>
      <c r="H225" s="186">
        <v>30.23</v>
      </c>
      <c r="I225" s="159">
        <f t="shared" si="54"/>
        <v>356.82</v>
      </c>
      <c r="J225" s="13">
        <v>520.52</v>
      </c>
      <c r="K225" s="36">
        <v>9.62</v>
      </c>
      <c r="L225" s="156">
        <f t="shared" si="64"/>
        <v>2033.7199999999998</v>
      </c>
      <c r="M225" s="13">
        <v>111.26</v>
      </c>
      <c r="N225" s="153">
        <v>76.5</v>
      </c>
      <c r="O225" s="13">
        <v>631.04</v>
      </c>
      <c r="P225" s="155">
        <f t="shared" si="59"/>
        <v>818.8</v>
      </c>
      <c r="Q225" s="185">
        <f t="shared" si="65"/>
        <v>2852.5199999999995</v>
      </c>
      <c r="R225" s="36">
        <v>0</v>
      </c>
      <c r="S225" s="36"/>
      <c r="T225" s="25"/>
    </row>
    <row r="226" spans="1:20" ht="15.75" thickBot="1">
      <c r="A226" s="37" t="s">
        <v>63</v>
      </c>
      <c r="B226" s="53"/>
      <c r="C226" s="38">
        <v>952</v>
      </c>
      <c r="D226" s="37">
        <v>0</v>
      </c>
      <c r="E226" s="37">
        <v>0</v>
      </c>
      <c r="F226" s="55">
        <f t="shared" si="57"/>
        <v>0</v>
      </c>
      <c r="G226" s="55">
        <f t="shared" si="58"/>
        <v>0</v>
      </c>
      <c r="H226" s="152">
        <v>24.19</v>
      </c>
      <c r="I226" s="151">
        <f t="shared" si="54"/>
        <v>24.19</v>
      </c>
      <c r="J226" s="36">
        <v>0</v>
      </c>
      <c r="K226" s="37">
        <v>18.7</v>
      </c>
      <c r="L226" s="150">
        <f t="shared" si="64"/>
        <v>994.8900000000001</v>
      </c>
      <c r="M226" s="13">
        <v>0</v>
      </c>
      <c r="N226" s="153">
        <v>76.5</v>
      </c>
      <c r="O226" s="13">
        <v>631.04</v>
      </c>
      <c r="P226" s="148">
        <f t="shared" si="59"/>
        <v>707.54</v>
      </c>
      <c r="Q226" s="184">
        <f t="shared" si="65"/>
        <v>1702.43</v>
      </c>
      <c r="R226" s="36">
        <v>0</v>
      </c>
      <c r="S226" s="37"/>
      <c r="T226" s="53"/>
    </row>
    <row r="227" spans="1:20" ht="15.75" thickBot="1">
      <c r="A227" s="52"/>
      <c r="B227" s="46"/>
      <c r="C227" s="115">
        <f>SUM(C224:C226)</f>
        <v>2856</v>
      </c>
      <c r="D227" s="64">
        <f>SUM(D224:D226)</f>
        <v>446.6</v>
      </c>
      <c r="E227" s="52">
        <f>SUM(E224:E226)</f>
        <v>628.3599999999999</v>
      </c>
      <c r="F227" s="66">
        <f t="shared" si="57"/>
        <v>392.28514799999994</v>
      </c>
      <c r="G227" s="163">
        <f t="shared" si="58"/>
        <v>236.07485199999994</v>
      </c>
      <c r="H227" s="162">
        <f>SUM(H224:H226)</f>
        <v>108.24</v>
      </c>
      <c r="I227" s="115">
        <f t="shared" si="54"/>
        <v>736.5999999999999</v>
      </c>
      <c r="J227" s="46">
        <f>SUM(J224:J226)</f>
        <v>1041.04</v>
      </c>
      <c r="K227" s="64">
        <f>SUM(K224:K226)</f>
        <v>54.94</v>
      </c>
      <c r="L227" s="143">
        <f t="shared" si="64"/>
        <v>5135.179999999999</v>
      </c>
      <c r="M227" s="99">
        <f>SUM(M224:M226)</f>
        <v>220.62</v>
      </c>
      <c r="N227" s="115">
        <f>SUM(N224:N226)</f>
        <v>229.5</v>
      </c>
      <c r="O227" s="64">
        <f>SUM(O224:O226)</f>
        <v>1893.12</v>
      </c>
      <c r="P227" s="143">
        <f t="shared" si="59"/>
        <v>2343.24</v>
      </c>
      <c r="Q227" s="139">
        <f t="shared" si="65"/>
        <v>7478.419999999999</v>
      </c>
      <c r="R227" s="161"/>
      <c r="S227" s="107"/>
      <c r="T227" s="99"/>
    </row>
    <row r="228" spans="1:20" s="234" customFormat="1" ht="15">
      <c r="A228" s="25" t="s">
        <v>65</v>
      </c>
      <c r="B228" s="23">
        <v>57</v>
      </c>
      <c r="C228" s="153">
        <v>868</v>
      </c>
      <c r="D228" s="84">
        <v>11.6</v>
      </c>
      <c r="E228" s="84">
        <v>39.52</v>
      </c>
      <c r="F228" s="45">
        <f t="shared" si="57"/>
        <v>24.672336</v>
      </c>
      <c r="G228" s="45">
        <f t="shared" si="58"/>
        <v>14.847664</v>
      </c>
      <c r="H228" s="160">
        <v>49.07</v>
      </c>
      <c r="I228" s="159">
        <f t="shared" si="54"/>
        <v>88.59</v>
      </c>
      <c r="J228" s="179">
        <v>0</v>
      </c>
      <c r="K228" s="84">
        <v>24.27</v>
      </c>
      <c r="L228" s="156">
        <f t="shared" si="64"/>
        <v>992.46</v>
      </c>
      <c r="M228" s="84">
        <v>0</v>
      </c>
      <c r="N228" s="153">
        <v>69.75</v>
      </c>
      <c r="O228" s="84">
        <v>575.36</v>
      </c>
      <c r="P228" s="156">
        <f t="shared" si="59"/>
        <v>645.11</v>
      </c>
      <c r="Q228" s="154">
        <f t="shared" si="65"/>
        <v>1637.5700000000002</v>
      </c>
      <c r="R228" s="83">
        <v>1591</v>
      </c>
      <c r="S228" s="84">
        <v>251701</v>
      </c>
      <c r="T228" s="23">
        <v>57</v>
      </c>
    </row>
    <row r="229" spans="1:20" ht="15">
      <c r="A229" s="36" t="s">
        <v>64</v>
      </c>
      <c r="B229" s="25"/>
      <c r="C229" s="44">
        <v>868</v>
      </c>
      <c r="D229" s="36">
        <v>17.4</v>
      </c>
      <c r="E229" s="36">
        <v>47.42</v>
      </c>
      <c r="F229" s="41">
        <f t="shared" si="57"/>
        <v>29.604306</v>
      </c>
      <c r="G229" s="41">
        <f t="shared" si="58"/>
        <v>17.815694</v>
      </c>
      <c r="H229" s="158">
        <v>27.56</v>
      </c>
      <c r="I229" s="157">
        <f t="shared" si="54"/>
        <v>74.98</v>
      </c>
      <c r="J229" s="172">
        <v>0</v>
      </c>
      <c r="K229" s="36">
        <v>8.77</v>
      </c>
      <c r="L229" s="156">
        <f t="shared" si="64"/>
        <v>969.15</v>
      </c>
      <c r="M229" s="13">
        <v>0</v>
      </c>
      <c r="N229" s="153">
        <v>69.75</v>
      </c>
      <c r="O229" s="13">
        <v>575.36</v>
      </c>
      <c r="P229" s="155">
        <f t="shared" si="59"/>
        <v>645.11</v>
      </c>
      <c r="Q229" s="178">
        <f t="shared" si="65"/>
        <v>1614.26</v>
      </c>
      <c r="R229" s="36">
        <v>3500</v>
      </c>
      <c r="S229" s="36" t="s">
        <v>67</v>
      </c>
      <c r="T229" s="25"/>
    </row>
    <row r="230" spans="1:20" ht="15.75" thickBot="1">
      <c r="A230" s="37" t="s">
        <v>63</v>
      </c>
      <c r="B230" s="53"/>
      <c r="C230" s="38">
        <v>868</v>
      </c>
      <c r="D230" s="37">
        <v>0</v>
      </c>
      <c r="E230" s="37">
        <v>43.47</v>
      </c>
      <c r="F230" s="55">
        <f t="shared" si="57"/>
        <v>27.138321</v>
      </c>
      <c r="G230" s="55">
        <f t="shared" si="58"/>
        <v>16.331678999999998</v>
      </c>
      <c r="H230" s="152">
        <v>22.05</v>
      </c>
      <c r="I230" s="151">
        <f t="shared" si="54"/>
        <v>65.52</v>
      </c>
      <c r="J230" s="170">
        <v>0</v>
      </c>
      <c r="K230" s="37">
        <v>17.05</v>
      </c>
      <c r="L230" s="150">
        <f t="shared" si="64"/>
        <v>950.5699999999999</v>
      </c>
      <c r="M230" s="13">
        <v>0</v>
      </c>
      <c r="N230" s="153">
        <v>69.75</v>
      </c>
      <c r="O230" s="13">
        <v>575.36</v>
      </c>
      <c r="P230" s="148">
        <f t="shared" si="59"/>
        <v>645.11</v>
      </c>
      <c r="Q230" s="177">
        <f t="shared" si="65"/>
        <v>1595.6799999999998</v>
      </c>
      <c r="R230" s="36">
        <v>3500</v>
      </c>
      <c r="S230" s="37">
        <v>833086</v>
      </c>
      <c r="T230" s="53"/>
    </row>
    <row r="231" spans="1:20" ht="15.75" thickBot="1">
      <c r="A231" s="52"/>
      <c r="B231" s="46"/>
      <c r="C231" s="115">
        <f>SUM(C228:C230)</f>
        <v>2604</v>
      </c>
      <c r="D231" s="64">
        <f>SUM(D228:D230)</f>
        <v>29</v>
      </c>
      <c r="E231" s="52">
        <f>SUM(E228:E230)</f>
        <v>130.41</v>
      </c>
      <c r="F231" s="66">
        <f t="shared" si="57"/>
        <v>81.414963</v>
      </c>
      <c r="G231" s="66">
        <f t="shared" si="58"/>
        <v>48.995036999999996</v>
      </c>
      <c r="H231" s="145">
        <f>SUM(H228:H230)</f>
        <v>98.67999999999999</v>
      </c>
      <c r="I231" s="144">
        <f t="shared" si="54"/>
        <v>229.08999999999997</v>
      </c>
      <c r="J231" s="46">
        <f>SUM(J228:J230)</f>
        <v>0</v>
      </c>
      <c r="K231" s="64">
        <f>SUM(K228:K230)</f>
        <v>50.09</v>
      </c>
      <c r="L231" s="143">
        <f t="shared" si="64"/>
        <v>2912.1800000000003</v>
      </c>
      <c r="M231" s="99">
        <f>SUM(M228:M230)</f>
        <v>0</v>
      </c>
      <c r="N231" s="115">
        <f>SUM(N228:N230)</f>
        <v>209.25</v>
      </c>
      <c r="O231" s="64">
        <f>SUM(O228:O230)</f>
        <v>1726.08</v>
      </c>
      <c r="P231" s="143">
        <f t="shared" si="59"/>
        <v>1935.33</v>
      </c>
      <c r="Q231" s="139">
        <f>SUM(Q228:Q230)</f>
        <v>4847.51</v>
      </c>
      <c r="R231" s="244"/>
      <c r="S231" s="243"/>
      <c r="T231" s="99"/>
    </row>
    <row r="232" spans="1:20" s="234" customFormat="1" ht="15">
      <c r="A232" s="25" t="s">
        <v>65</v>
      </c>
      <c r="B232" s="23">
        <v>58</v>
      </c>
      <c r="C232" s="153">
        <v>890.4</v>
      </c>
      <c r="D232" s="84">
        <v>190.47</v>
      </c>
      <c r="E232" s="84">
        <v>238.98</v>
      </c>
      <c r="F232" s="45">
        <f t="shared" si="57"/>
        <v>149.195214</v>
      </c>
      <c r="G232" s="45">
        <f t="shared" si="58"/>
        <v>89.784786</v>
      </c>
      <c r="H232" s="160">
        <v>50.34</v>
      </c>
      <c r="I232" s="159">
        <f t="shared" si="54"/>
        <v>289.32</v>
      </c>
      <c r="J232" s="84">
        <v>118.47</v>
      </c>
      <c r="K232" s="84">
        <v>24.9</v>
      </c>
      <c r="L232" s="156">
        <f t="shared" si="64"/>
        <v>1513.56</v>
      </c>
      <c r="M232" s="84">
        <v>54.68</v>
      </c>
      <c r="N232" s="153">
        <v>71.55</v>
      </c>
      <c r="O232" s="84">
        <v>590.21</v>
      </c>
      <c r="P232" s="156">
        <f t="shared" si="59"/>
        <v>716.44</v>
      </c>
      <c r="Q232" s="154">
        <f aca="true" t="shared" si="66" ref="Q232:Q242">L232+P232</f>
        <v>2230</v>
      </c>
      <c r="R232" s="83">
        <v>3000</v>
      </c>
      <c r="S232" s="83">
        <v>757980</v>
      </c>
      <c r="T232" s="242">
        <v>58</v>
      </c>
    </row>
    <row r="233" spans="1:20" ht="15">
      <c r="A233" s="36" t="s">
        <v>64</v>
      </c>
      <c r="B233" s="25"/>
      <c r="C233" s="44">
        <v>890.4</v>
      </c>
      <c r="D233" s="36">
        <v>57.48</v>
      </c>
      <c r="E233" s="36">
        <v>64.73</v>
      </c>
      <c r="F233" s="41">
        <f t="shared" si="57"/>
        <v>40.410939</v>
      </c>
      <c r="G233" s="41">
        <f t="shared" si="58"/>
        <v>24.319061</v>
      </c>
      <c r="H233" s="158">
        <v>28.27</v>
      </c>
      <c r="I233" s="157">
        <f t="shared" si="54"/>
        <v>93</v>
      </c>
      <c r="J233" s="36">
        <v>41.41</v>
      </c>
      <c r="K233" s="36">
        <v>9</v>
      </c>
      <c r="L233" s="156">
        <f t="shared" si="64"/>
        <v>1091.2900000000002</v>
      </c>
      <c r="M233" s="13">
        <v>55.63</v>
      </c>
      <c r="N233" s="153">
        <v>71.55</v>
      </c>
      <c r="O233" s="13">
        <v>590.21</v>
      </c>
      <c r="P233" s="155">
        <f t="shared" si="59"/>
        <v>717.3900000000001</v>
      </c>
      <c r="Q233" s="154">
        <f t="shared" si="66"/>
        <v>1808.6800000000003</v>
      </c>
      <c r="R233" s="36">
        <v>0</v>
      </c>
      <c r="S233" s="36"/>
      <c r="T233" s="241"/>
    </row>
    <row r="234" spans="1:20" ht="15.75" thickBot="1">
      <c r="A234" s="37" t="s">
        <v>63</v>
      </c>
      <c r="B234" s="53"/>
      <c r="C234" s="38">
        <v>890.4</v>
      </c>
      <c r="D234" s="37">
        <v>23.43</v>
      </c>
      <c r="E234" s="37">
        <v>33.43</v>
      </c>
      <c r="F234" s="55">
        <f t="shared" si="57"/>
        <v>20.870349</v>
      </c>
      <c r="G234" s="55">
        <f t="shared" si="58"/>
        <v>12.559650999999999</v>
      </c>
      <c r="H234" s="152">
        <v>22.62</v>
      </c>
      <c r="I234" s="151">
        <f t="shared" si="54"/>
        <v>56.05</v>
      </c>
      <c r="J234" s="37">
        <v>29.53</v>
      </c>
      <c r="K234" s="37">
        <v>17.49</v>
      </c>
      <c r="L234" s="150">
        <f t="shared" si="64"/>
        <v>1016.8999999999999</v>
      </c>
      <c r="M234" s="13">
        <v>63.34</v>
      </c>
      <c r="N234" s="153">
        <v>71.55</v>
      </c>
      <c r="O234" s="13">
        <v>590.21</v>
      </c>
      <c r="P234" s="148">
        <f t="shared" si="59"/>
        <v>725.1</v>
      </c>
      <c r="Q234" s="147">
        <f t="shared" si="66"/>
        <v>1742</v>
      </c>
      <c r="R234" s="36">
        <v>3000</v>
      </c>
      <c r="S234" s="37">
        <v>174809</v>
      </c>
      <c r="T234" s="240"/>
    </row>
    <row r="235" spans="1:20" ht="15.75" thickBot="1">
      <c r="A235" s="52"/>
      <c r="B235" s="46"/>
      <c r="C235" s="115">
        <f>SUM(C232:C234)</f>
        <v>2671.2</v>
      </c>
      <c r="D235" s="64">
        <f>SUM(D232:D234)</f>
        <v>271.38</v>
      </c>
      <c r="E235" s="52">
        <f>SUM(E232:E234)</f>
        <v>337.14</v>
      </c>
      <c r="F235" s="66">
        <f t="shared" si="57"/>
        <v>210.47650199999998</v>
      </c>
      <c r="G235" s="163">
        <f t="shared" si="58"/>
        <v>126.66349799999999</v>
      </c>
      <c r="H235" s="162">
        <f>SUM(H232:H234)</f>
        <v>101.23</v>
      </c>
      <c r="I235" s="115">
        <f t="shared" si="54"/>
        <v>438.37</v>
      </c>
      <c r="J235" s="46">
        <f>SUM(J232:J234)</f>
        <v>189.41</v>
      </c>
      <c r="K235" s="64">
        <f>SUM(K232:K234)</f>
        <v>51.39</v>
      </c>
      <c r="L235" s="143">
        <f t="shared" si="64"/>
        <v>3621.7499999999995</v>
      </c>
      <c r="M235" s="99">
        <f>SUM(M232:M234)</f>
        <v>173.65</v>
      </c>
      <c r="N235" s="115">
        <f>SUM(N232:N234)</f>
        <v>214.64999999999998</v>
      </c>
      <c r="O235" s="64">
        <f>SUM(O232:O234)</f>
        <v>1770.63</v>
      </c>
      <c r="P235" s="143">
        <f t="shared" si="59"/>
        <v>2158.9300000000003</v>
      </c>
      <c r="Q235" s="139">
        <f t="shared" si="66"/>
        <v>5780.68</v>
      </c>
      <c r="R235" s="161"/>
      <c r="S235" s="107"/>
      <c r="T235" s="99"/>
    </row>
    <row r="236" spans="1:20" s="234" customFormat="1" ht="15">
      <c r="A236" s="25" t="s">
        <v>65</v>
      </c>
      <c r="B236" s="23">
        <v>59</v>
      </c>
      <c r="C236" s="153">
        <v>1302</v>
      </c>
      <c r="D236" s="84">
        <v>174</v>
      </c>
      <c r="E236" s="84">
        <v>296.4</v>
      </c>
      <c r="F236" s="45">
        <f t="shared" si="57"/>
        <v>185.04252</v>
      </c>
      <c r="G236" s="45">
        <f t="shared" si="58"/>
        <v>111.35747999999998</v>
      </c>
      <c r="H236" s="160">
        <v>73.61</v>
      </c>
      <c r="I236" s="159">
        <f t="shared" si="54"/>
        <v>370.01</v>
      </c>
      <c r="J236" s="84">
        <v>218.43</v>
      </c>
      <c r="K236" s="84">
        <v>36.41</v>
      </c>
      <c r="L236" s="156">
        <f t="shared" si="64"/>
        <v>2100.85</v>
      </c>
      <c r="M236" s="84">
        <v>109.36</v>
      </c>
      <c r="N236" s="153">
        <v>104.63</v>
      </c>
      <c r="O236" s="84">
        <v>863.04</v>
      </c>
      <c r="P236" s="156">
        <f aca="true" t="shared" si="67" ref="P236:P267">SUM(M236:O236)</f>
        <v>1077.03</v>
      </c>
      <c r="Q236" s="154">
        <f t="shared" si="66"/>
        <v>3177.88</v>
      </c>
      <c r="R236" s="84">
        <v>2000</v>
      </c>
      <c r="S236" s="84">
        <v>508634</v>
      </c>
      <c r="T236" s="23">
        <v>59</v>
      </c>
    </row>
    <row r="237" spans="1:20" ht="15">
      <c r="A237" s="36" t="s">
        <v>64</v>
      </c>
      <c r="B237" s="25"/>
      <c r="C237" s="44">
        <v>1302</v>
      </c>
      <c r="D237" s="36">
        <v>58</v>
      </c>
      <c r="E237" s="36">
        <v>98.8</v>
      </c>
      <c r="F237" s="41">
        <f t="shared" si="57"/>
        <v>61.68084</v>
      </c>
      <c r="G237" s="41">
        <f t="shared" si="58"/>
        <v>37.119159999999994</v>
      </c>
      <c r="H237" s="158">
        <v>41.34</v>
      </c>
      <c r="I237" s="157">
        <f t="shared" si="54"/>
        <v>140.14</v>
      </c>
      <c r="J237" s="36">
        <v>43.69</v>
      </c>
      <c r="K237" s="36">
        <v>13.16</v>
      </c>
      <c r="L237" s="156">
        <f t="shared" si="64"/>
        <v>1556.99</v>
      </c>
      <c r="M237" s="13">
        <v>111.26</v>
      </c>
      <c r="N237" s="153">
        <v>104.63</v>
      </c>
      <c r="O237" s="13">
        <v>863.04</v>
      </c>
      <c r="P237" s="155">
        <f t="shared" si="67"/>
        <v>1078.9299999999998</v>
      </c>
      <c r="Q237" s="154">
        <f t="shared" si="66"/>
        <v>2635.92</v>
      </c>
      <c r="R237" s="36">
        <v>2000</v>
      </c>
      <c r="S237" s="36">
        <v>94758</v>
      </c>
      <c r="T237" s="25"/>
    </row>
    <row r="238" spans="1:20" ht="15.75" thickBot="1">
      <c r="A238" s="37" t="s">
        <v>63</v>
      </c>
      <c r="B238" s="53"/>
      <c r="C238" s="38">
        <v>1302</v>
      </c>
      <c r="D238" s="37">
        <v>52.2</v>
      </c>
      <c r="E238" s="37">
        <v>75.09</v>
      </c>
      <c r="F238" s="55">
        <f t="shared" si="57"/>
        <v>46.878687</v>
      </c>
      <c r="G238" s="55">
        <f t="shared" si="58"/>
        <v>28.211313</v>
      </c>
      <c r="H238" s="152">
        <v>33.08</v>
      </c>
      <c r="I238" s="151">
        <f t="shared" si="54"/>
        <v>108.17</v>
      </c>
      <c r="J238" s="37">
        <v>42.81</v>
      </c>
      <c r="K238" s="37">
        <v>17.92</v>
      </c>
      <c r="L238" s="150">
        <f t="shared" si="64"/>
        <v>1523.1000000000001</v>
      </c>
      <c r="M238" s="13">
        <v>63.34</v>
      </c>
      <c r="N238" s="153">
        <v>104.63</v>
      </c>
      <c r="O238" s="13">
        <v>863.04</v>
      </c>
      <c r="P238" s="148">
        <f t="shared" si="67"/>
        <v>1031.01</v>
      </c>
      <c r="Q238" s="147">
        <f t="shared" si="66"/>
        <v>2554.11</v>
      </c>
      <c r="R238" s="36">
        <v>0</v>
      </c>
      <c r="S238" s="37"/>
      <c r="T238" s="53"/>
    </row>
    <row r="239" spans="1:20" ht="15.75" thickBot="1">
      <c r="A239" s="52"/>
      <c r="B239" s="46"/>
      <c r="C239" s="115">
        <f>SUM(C236:C238)</f>
        <v>3906</v>
      </c>
      <c r="D239" s="64">
        <f>SUM(D236:D238)</f>
        <v>284.2</v>
      </c>
      <c r="E239" s="52">
        <f>SUM(E236:E238)</f>
        <v>470.28999999999996</v>
      </c>
      <c r="F239" s="66">
        <f t="shared" si="57"/>
        <v>293.60204699999997</v>
      </c>
      <c r="G239" s="163">
        <f t="shared" si="58"/>
        <v>176.68795299999996</v>
      </c>
      <c r="H239" s="162">
        <f>SUM(H236:H238)</f>
        <v>148.03</v>
      </c>
      <c r="I239" s="115">
        <f t="shared" si="54"/>
        <v>618.3199999999999</v>
      </c>
      <c r="J239" s="46">
        <f>SUM(J236:J238)</f>
        <v>304.93</v>
      </c>
      <c r="K239" s="64">
        <f>SUM(K236:K238)</f>
        <v>67.49</v>
      </c>
      <c r="L239" s="183">
        <f t="shared" si="64"/>
        <v>5180.94</v>
      </c>
      <c r="M239" s="99">
        <f>SUM(M236:M238)</f>
        <v>283.96000000000004</v>
      </c>
      <c r="N239" s="115">
        <f>SUM(N236:N238)</f>
        <v>313.89</v>
      </c>
      <c r="O239" s="64">
        <f>SUM(O236:O238)</f>
        <v>2589.12</v>
      </c>
      <c r="P239" s="182">
        <f t="shared" si="67"/>
        <v>3186.97</v>
      </c>
      <c r="Q239" s="139">
        <f t="shared" si="66"/>
        <v>8367.91</v>
      </c>
      <c r="R239" s="161"/>
      <c r="S239" s="107"/>
      <c r="T239" s="99"/>
    </row>
    <row r="240" spans="1:20" s="234" customFormat="1" ht="15">
      <c r="A240" s="25" t="s">
        <v>65</v>
      </c>
      <c r="B240" s="23">
        <v>60</v>
      </c>
      <c r="C240" s="153">
        <v>966</v>
      </c>
      <c r="D240" s="84">
        <v>102.72</v>
      </c>
      <c r="E240" s="84">
        <v>184.68</v>
      </c>
      <c r="F240" s="45">
        <f t="shared" si="57"/>
        <v>115.295724</v>
      </c>
      <c r="G240" s="45">
        <f t="shared" si="58"/>
        <v>69.384276</v>
      </c>
      <c r="H240" s="160">
        <v>54.61</v>
      </c>
      <c r="I240" s="159">
        <f t="shared" si="54"/>
        <v>239.29000000000002</v>
      </c>
      <c r="J240" s="84">
        <v>520.52</v>
      </c>
      <c r="K240" s="84">
        <v>27.01</v>
      </c>
      <c r="L240" s="156">
        <f t="shared" si="64"/>
        <v>1855.54</v>
      </c>
      <c r="M240" s="84">
        <v>109.36</v>
      </c>
      <c r="N240" s="153">
        <v>77.63</v>
      </c>
      <c r="O240" s="84">
        <v>640.32</v>
      </c>
      <c r="P240" s="156">
        <f t="shared" si="67"/>
        <v>827.3100000000001</v>
      </c>
      <c r="Q240" s="154">
        <f t="shared" si="66"/>
        <v>2682.85</v>
      </c>
      <c r="R240" s="83">
        <v>5000</v>
      </c>
      <c r="S240" s="84">
        <v>695317</v>
      </c>
      <c r="T240" s="23">
        <v>60</v>
      </c>
    </row>
    <row r="241" spans="1:20" ht="15">
      <c r="A241" s="36" t="s">
        <v>64</v>
      </c>
      <c r="B241" s="25"/>
      <c r="C241" s="44">
        <v>966</v>
      </c>
      <c r="D241" s="36">
        <v>189.02</v>
      </c>
      <c r="E241" s="36">
        <v>660.14</v>
      </c>
      <c r="F241" s="41">
        <f t="shared" si="57"/>
        <v>412.125402</v>
      </c>
      <c r="G241" s="41">
        <f t="shared" si="58"/>
        <v>248.01459799999998</v>
      </c>
      <c r="H241" s="158">
        <v>30.67</v>
      </c>
      <c r="I241" s="157">
        <f t="shared" si="54"/>
        <v>690.81</v>
      </c>
      <c r="J241" s="36">
        <v>520.52</v>
      </c>
      <c r="K241" s="36">
        <v>9.76</v>
      </c>
      <c r="L241" s="156">
        <f t="shared" si="64"/>
        <v>2376.11</v>
      </c>
      <c r="M241" s="13">
        <v>111.26</v>
      </c>
      <c r="N241" s="153">
        <v>77.63</v>
      </c>
      <c r="O241" s="13">
        <v>640.32</v>
      </c>
      <c r="P241" s="155">
        <f t="shared" si="67"/>
        <v>829.21</v>
      </c>
      <c r="Q241" s="178">
        <f t="shared" si="66"/>
        <v>3205.32</v>
      </c>
      <c r="R241" s="36">
        <v>0</v>
      </c>
      <c r="S241" s="36"/>
      <c r="T241" s="25"/>
    </row>
    <row r="242" spans="1:20" ht="15.75" thickBot="1">
      <c r="A242" s="37" t="s">
        <v>63</v>
      </c>
      <c r="B242" s="53"/>
      <c r="C242" s="38">
        <v>966</v>
      </c>
      <c r="D242" s="37">
        <v>158.98</v>
      </c>
      <c r="E242" s="37">
        <v>424.48</v>
      </c>
      <c r="F242" s="55">
        <f t="shared" si="57"/>
        <v>265.00286400000005</v>
      </c>
      <c r="G242" s="55">
        <f t="shared" si="58"/>
        <v>159.477136</v>
      </c>
      <c r="H242" s="152">
        <v>24.54</v>
      </c>
      <c r="I242" s="151">
        <f t="shared" si="54"/>
        <v>449.02000000000004</v>
      </c>
      <c r="J242" s="37">
        <v>0</v>
      </c>
      <c r="K242" s="37">
        <v>18.98</v>
      </c>
      <c r="L242" s="150">
        <f t="shared" si="64"/>
        <v>1592.98</v>
      </c>
      <c r="M242" s="13">
        <v>126.68</v>
      </c>
      <c r="N242" s="153">
        <v>77.63</v>
      </c>
      <c r="O242" s="13">
        <v>640.32</v>
      </c>
      <c r="P242" s="148">
        <f t="shared" si="67"/>
        <v>844.6300000000001</v>
      </c>
      <c r="Q242" s="177">
        <f t="shared" si="66"/>
        <v>2437.61</v>
      </c>
      <c r="R242" s="36">
        <v>10000</v>
      </c>
      <c r="S242" s="37">
        <v>366419</v>
      </c>
      <c r="T242" s="53"/>
    </row>
    <row r="243" spans="1:20" ht="15.75" thickBot="1">
      <c r="A243" s="52"/>
      <c r="B243" s="46"/>
      <c r="C243" s="115">
        <f>SUM(C240:C242)</f>
        <v>2898</v>
      </c>
      <c r="D243" s="64">
        <f>SUM(D240:D242)</f>
        <v>450.72</v>
      </c>
      <c r="E243" s="52">
        <f>SUM(E240:E242)</f>
        <v>1269.3</v>
      </c>
      <c r="F243" s="66">
        <f t="shared" si="57"/>
        <v>792.42399</v>
      </c>
      <c r="G243" s="163">
        <f t="shared" si="58"/>
        <v>476.87600999999995</v>
      </c>
      <c r="H243" s="162">
        <f>SUM(H240:H242)</f>
        <v>109.82</v>
      </c>
      <c r="I243" s="115">
        <f t="shared" si="54"/>
        <v>1379.12</v>
      </c>
      <c r="J243" s="46">
        <f>SUM(J240:J242)</f>
        <v>1041.04</v>
      </c>
      <c r="K243" s="64">
        <f>SUM(K240:K242)</f>
        <v>55.75</v>
      </c>
      <c r="L243" s="143">
        <f t="shared" si="64"/>
        <v>5824.63</v>
      </c>
      <c r="M243" s="99">
        <f>SUM(M240:M242)</f>
        <v>347.3</v>
      </c>
      <c r="N243" s="115">
        <f>SUM(N240:N242)</f>
        <v>232.89</v>
      </c>
      <c r="O243" s="64">
        <f>SUM(O240:O242)</f>
        <v>1920.96</v>
      </c>
      <c r="P243" s="143">
        <f t="shared" si="67"/>
        <v>2501.15</v>
      </c>
      <c r="Q243" s="139">
        <f>SUM(Q240:Q242)</f>
        <v>8325.78</v>
      </c>
      <c r="R243" s="161"/>
      <c r="S243" s="107"/>
      <c r="T243" s="99"/>
    </row>
    <row r="244" spans="1:20" s="234" customFormat="1" ht="15">
      <c r="A244" s="25" t="s">
        <v>65</v>
      </c>
      <c r="B244" s="23">
        <v>61</v>
      </c>
      <c r="C244" s="153">
        <v>879.2</v>
      </c>
      <c r="D244" s="84">
        <v>77.02</v>
      </c>
      <c r="E244" s="84">
        <v>111.76</v>
      </c>
      <c r="F244" s="45">
        <f t="shared" si="57"/>
        <v>69.77176800000001</v>
      </c>
      <c r="G244" s="45">
        <f t="shared" si="58"/>
        <v>41.988231999999996</v>
      </c>
      <c r="H244" s="160">
        <v>49.71</v>
      </c>
      <c r="I244" s="159">
        <f t="shared" si="54"/>
        <v>161.47</v>
      </c>
      <c r="J244" s="84">
        <v>260.26</v>
      </c>
      <c r="K244" s="84">
        <v>24.59</v>
      </c>
      <c r="L244" s="156">
        <f t="shared" si="64"/>
        <v>1402.54</v>
      </c>
      <c r="M244" s="84">
        <v>54.68</v>
      </c>
      <c r="N244" s="153">
        <v>70.65</v>
      </c>
      <c r="O244" s="84">
        <v>582.78</v>
      </c>
      <c r="P244" s="156">
        <f t="shared" si="67"/>
        <v>708.11</v>
      </c>
      <c r="Q244" s="154">
        <f aca="true" t="shared" si="68" ref="Q244:Q250">L244+P244</f>
        <v>2110.65</v>
      </c>
      <c r="R244" s="83">
        <v>0</v>
      </c>
      <c r="S244" s="23"/>
      <c r="T244" s="23">
        <v>61</v>
      </c>
    </row>
    <row r="245" spans="1:20" ht="15">
      <c r="A245" s="36" t="s">
        <v>64</v>
      </c>
      <c r="B245" s="25"/>
      <c r="C245" s="44">
        <v>879.2</v>
      </c>
      <c r="D245" s="36">
        <v>78.3</v>
      </c>
      <c r="E245" s="36">
        <v>96.82</v>
      </c>
      <c r="F245" s="41">
        <f t="shared" si="57"/>
        <v>60.444725999999996</v>
      </c>
      <c r="G245" s="41">
        <f t="shared" si="58"/>
        <v>36.375274</v>
      </c>
      <c r="H245" s="158">
        <v>27.91</v>
      </c>
      <c r="I245" s="157">
        <f t="shared" si="54"/>
        <v>124.72999999999999</v>
      </c>
      <c r="J245" s="36">
        <v>260.26</v>
      </c>
      <c r="K245" s="36">
        <v>8.89</v>
      </c>
      <c r="L245" s="156">
        <f t="shared" si="64"/>
        <v>1351.38</v>
      </c>
      <c r="M245" s="13">
        <v>55.63</v>
      </c>
      <c r="N245" s="153">
        <v>70.65</v>
      </c>
      <c r="O245" s="13">
        <v>582.78</v>
      </c>
      <c r="P245" s="155">
        <f t="shared" si="67"/>
        <v>709.06</v>
      </c>
      <c r="Q245" s="154">
        <f t="shared" si="68"/>
        <v>2060.44</v>
      </c>
      <c r="R245" s="36">
        <v>3000</v>
      </c>
      <c r="S245" s="36">
        <v>59041</v>
      </c>
      <c r="T245" s="25"/>
    </row>
    <row r="246" spans="1:20" ht="15.75" thickBot="1">
      <c r="A246" s="37" t="s">
        <v>63</v>
      </c>
      <c r="B246" s="53"/>
      <c r="C246" s="38">
        <v>879.2</v>
      </c>
      <c r="D246" s="37">
        <v>97.73</v>
      </c>
      <c r="E246" s="37">
        <v>235.46</v>
      </c>
      <c r="F246" s="55">
        <f t="shared" si="57"/>
        <v>146.997678</v>
      </c>
      <c r="G246" s="55">
        <f t="shared" si="58"/>
        <v>88.462322</v>
      </c>
      <c r="H246" s="152">
        <v>22.34</v>
      </c>
      <c r="I246" s="151">
        <f t="shared" si="54"/>
        <v>257.8</v>
      </c>
      <c r="J246" s="36">
        <v>0</v>
      </c>
      <c r="K246" s="37">
        <v>17.27</v>
      </c>
      <c r="L246" s="150">
        <f t="shared" si="64"/>
        <v>1252</v>
      </c>
      <c r="M246" s="13">
        <v>63.34</v>
      </c>
      <c r="N246" s="153">
        <v>70.65</v>
      </c>
      <c r="O246" s="13">
        <v>582.78</v>
      </c>
      <c r="P246" s="148">
        <f t="shared" si="67"/>
        <v>716.77</v>
      </c>
      <c r="Q246" s="147">
        <f t="shared" si="68"/>
        <v>1968.77</v>
      </c>
      <c r="R246" s="36">
        <v>3000</v>
      </c>
      <c r="S246" s="37">
        <v>487190</v>
      </c>
      <c r="T246" s="53"/>
    </row>
    <row r="247" spans="1:20" ht="15.75" thickBot="1">
      <c r="A247" s="52"/>
      <c r="B247" s="46"/>
      <c r="C247" s="115">
        <f>SUM(C244:C246)</f>
        <v>2637.6000000000004</v>
      </c>
      <c r="D247" s="46">
        <f>SUM(D244:D246)</f>
        <v>253.05</v>
      </c>
      <c r="E247" s="64">
        <f>SUM(E244:E246)</f>
        <v>444.03999999999996</v>
      </c>
      <c r="F247" s="146">
        <f t="shared" si="57"/>
        <v>277.21417199999996</v>
      </c>
      <c r="G247" s="163">
        <f t="shared" si="58"/>
        <v>166.82582799999997</v>
      </c>
      <c r="H247" s="162">
        <f>SUM(H244:H246)</f>
        <v>99.96000000000001</v>
      </c>
      <c r="I247" s="115">
        <f t="shared" si="54"/>
        <v>544</v>
      </c>
      <c r="J247" s="46">
        <f>SUM(J244:J246)</f>
        <v>520.52</v>
      </c>
      <c r="K247" s="64">
        <f>SUM(K244:K246)</f>
        <v>50.75</v>
      </c>
      <c r="L247" s="143">
        <f t="shared" si="64"/>
        <v>4005.9200000000005</v>
      </c>
      <c r="M247" s="99">
        <f>SUM(M244:M246)</f>
        <v>173.65</v>
      </c>
      <c r="N247" s="115">
        <f>SUM(N244:N246)</f>
        <v>211.95000000000002</v>
      </c>
      <c r="O247" s="64">
        <f>SUM(O244:O246)</f>
        <v>1748.34</v>
      </c>
      <c r="P247" s="143">
        <f t="shared" si="67"/>
        <v>2133.94</v>
      </c>
      <c r="Q247" s="139">
        <f t="shared" si="68"/>
        <v>6139.860000000001</v>
      </c>
      <c r="R247" s="161"/>
      <c r="S247" s="107"/>
      <c r="T247" s="99"/>
    </row>
    <row r="248" spans="1:20" s="234" customFormat="1" ht="15">
      <c r="A248" s="25" t="s">
        <v>65</v>
      </c>
      <c r="B248" s="23">
        <v>62</v>
      </c>
      <c r="C248" s="153">
        <v>868</v>
      </c>
      <c r="D248" s="84">
        <v>320.51</v>
      </c>
      <c r="E248" s="84">
        <v>439.26</v>
      </c>
      <c r="F248" s="45">
        <f t="shared" si="57"/>
        <v>274.230018</v>
      </c>
      <c r="G248" s="45">
        <f t="shared" si="58"/>
        <v>165.029982</v>
      </c>
      <c r="H248" s="160">
        <v>49.07</v>
      </c>
      <c r="I248" s="159">
        <f t="shared" si="54"/>
        <v>488.33</v>
      </c>
      <c r="J248" s="84">
        <v>109.21</v>
      </c>
      <c r="K248" s="84">
        <v>24.27</v>
      </c>
      <c r="L248" s="156">
        <f t="shared" si="64"/>
        <v>1810.32</v>
      </c>
      <c r="M248" s="84">
        <v>109.36</v>
      </c>
      <c r="N248" s="153">
        <v>69.75</v>
      </c>
      <c r="O248" s="84">
        <v>575.36</v>
      </c>
      <c r="P248" s="156">
        <f t="shared" si="67"/>
        <v>754.47</v>
      </c>
      <c r="Q248" s="154">
        <f t="shared" si="68"/>
        <v>2564.79</v>
      </c>
      <c r="R248" s="83">
        <v>0</v>
      </c>
      <c r="S248" s="23"/>
      <c r="T248" s="23">
        <v>62</v>
      </c>
    </row>
    <row r="249" spans="1:20" ht="15">
      <c r="A249" s="36" t="s">
        <v>64</v>
      </c>
      <c r="B249" s="25"/>
      <c r="C249" s="44">
        <v>868</v>
      </c>
      <c r="D249" s="36">
        <v>401.24</v>
      </c>
      <c r="E249" s="36">
        <v>528.66</v>
      </c>
      <c r="F249" s="41">
        <f t="shared" si="57"/>
        <v>330.042438</v>
      </c>
      <c r="G249" s="41">
        <f t="shared" si="58"/>
        <v>198.61756199999996</v>
      </c>
      <c r="H249" s="158">
        <v>27.56</v>
      </c>
      <c r="I249" s="157">
        <f t="shared" si="54"/>
        <v>556.2199999999999</v>
      </c>
      <c r="J249" s="36">
        <v>224.54</v>
      </c>
      <c r="K249" s="36">
        <v>8.77</v>
      </c>
      <c r="L249" s="156">
        <f t="shared" si="64"/>
        <v>2058.77</v>
      </c>
      <c r="M249" s="13">
        <v>111.26</v>
      </c>
      <c r="N249" s="153">
        <v>69.75</v>
      </c>
      <c r="O249" s="13">
        <v>575.36</v>
      </c>
      <c r="P249" s="155">
        <f t="shared" si="67"/>
        <v>756.37</v>
      </c>
      <c r="Q249" s="178">
        <f t="shared" si="68"/>
        <v>2815.14</v>
      </c>
      <c r="R249" s="36">
        <v>0</v>
      </c>
      <c r="S249" s="36"/>
      <c r="T249" s="25"/>
    </row>
    <row r="250" spans="1:20" ht="15.75" thickBot="1">
      <c r="A250" s="37" t="s">
        <v>63</v>
      </c>
      <c r="B250" s="53"/>
      <c r="C250" s="38">
        <v>868</v>
      </c>
      <c r="D250" s="37">
        <v>317.55</v>
      </c>
      <c r="E250" s="37">
        <v>432.23</v>
      </c>
      <c r="F250" s="55">
        <f t="shared" si="57"/>
        <v>269.841189</v>
      </c>
      <c r="G250" s="55">
        <f t="shared" si="58"/>
        <v>162.388811</v>
      </c>
      <c r="H250" s="152">
        <v>22.05</v>
      </c>
      <c r="I250" s="151">
        <f t="shared" si="54"/>
        <v>454.28000000000003</v>
      </c>
      <c r="J250" s="37">
        <v>142.41</v>
      </c>
      <c r="K250" s="37">
        <v>17.05</v>
      </c>
      <c r="L250" s="156">
        <f t="shared" si="64"/>
        <v>1799.29</v>
      </c>
      <c r="M250" s="13">
        <v>126.68</v>
      </c>
      <c r="N250" s="153">
        <v>69.75</v>
      </c>
      <c r="O250" s="13">
        <v>575.36</v>
      </c>
      <c r="P250" s="148">
        <f t="shared" si="67"/>
        <v>771.79</v>
      </c>
      <c r="Q250" s="177">
        <f t="shared" si="68"/>
        <v>2571.08</v>
      </c>
      <c r="R250" s="36">
        <v>3000</v>
      </c>
      <c r="S250" s="37">
        <v>748608</v>
      </c>
      <c r="T250" s="53"/>
    </row>
    <row r="251" spans="1:20" ht="15.75" thickBot="1">
      <c r="A251" s="52"/>
      <c r="B251" s="46"/>
      <c r="C251" s="115">
        <f>SUM(C248:C250)</f>
        <v>2604</v>
      </c>
      <c r="D251" s="64">
        <f>SUM(D248:D250)</f>
        <v>1039.3</v>
      </c>
      <c r="E251" s="52">
        <f>SUM(E248:E250)</f>
        <v>1400.15</v>
      </c>
      <c r="F251" s="66">
        <f t="shared" si="57"/>
        <v>874.1136450000001</v>
      </c>
      <c r="G251" s="66">
        <f t="shared" si="58"/>
        <v>526.036355</v>
      </c>
      <c r="H251" s="145">
        <f>SUM(H248:H250)</f>
        <v>98.67999999999999</v>
      </c>
      <c r="I251" s="144">
        <f t="shared" si="54"/>
        <v>1498.8300000000002</v>
      </c>
      <c r="J251" s="46">
        <f aca="true" t="shared" si="69" ref="J251:O251">SUM(J248:J250)</f>
        <v>476.15999999999997</v>
      </c>
      <c r="K251" s="64">
        <f t="shared" si="69"/>
        <v>50.09</v>
      </c>
      <c r="L251" s="143">
        <f t="shared" si="69"/>
        <v>5668.38</v>
      </c>
      <c r="M251" s="99">
        <f t="shared" si="69"/>
        <v>347.3</v>
      </c>
      <c r="N251" s="115">
        <f t="shared" si="69"/>
        <v>209.25</v>
      </c>
      <c r="O251" s="64">
        <f t="shared" si="69"/>
        <v>1726.08</v>
      </c>
      <c r="P251" s="143">
        <f t="shared" si="67"/>
        <v>2282.63</v>
      </c>
      <c r="Q251" s="139">
        <f>SUM(Q248:Q250)</f>
        <v>7951.01</v>
      </c>
      <c r="R251" s="161"/>
      <c r="S251" s="107"/>
      <c r="T251" s="99"/>
    </row>
    <row r="252" spans="1:20" s="234" customFormat="1" ht="15">
      <c r="A252" s="25" t="s">
        <v>65</v>
      </c>
      <c r="B252" s="23">
        <v>63</v>
      </c>
      <c r="C252" s="181">
        <v>1293.6</v>
      </c>
      <c r="D252" s="84">
        <v>360.35</v>
      </c>
      <c r="E252" s="84">
        <v>404.53</v>
      </c>
      <c r="F252" s="45">
        <f t="shared" si="57"/>
        <v>252.548079</v>
      </c>
      <c r="G252" s="45">
        <f t="shared" si="58"/>
        <v>151.98192099999997</v>
      </c>
      <c r="H252" s="160">
        <v>73.13</v>
      </c>
      <c r="I252" s="159">
        <f t="shared" si="54"/>
        <v>477.65999999999997</v>
      </c>
      <c r="J252" s="84">
        <v>262.11</v>
      </c>
      <c r="K252" s="84">
        <v>36.17</v>
      </c>
      <c r="L252" s="156">
        <f>C252+D252+I252+J252+K252</f>
        <v>2429.89</v>
      </c>
      <c r="M252" s="84">
        <v>109.36</v>
      </c>
      <c r="N252" s="153">
        <v>103.95</v>
      </c>
      <c r="O252" s="84">
        <v>857.47</v>
      </c>
      <c r="P252" s="156">
        <f t="shared" si="67"/>
        <v>1070.78</v>
      </c>
      <c r="Q252" s="154">
        <f aca="true" t="shared" si="70" ref="Q252:Q258">L252+P252</f>
        <v>3500.67</v>
      </c>
      <c r="R252" s="83">
        <v>5200</v>
      </c>
      <c r="S252" s="84">
        <v>288909</v>
      </c>
      <c r="T252" s="23">
        <v>63</v>
      </c>
    </row>
    <row r="253" spans="1:20" ht="15">
      <c r="A253" s="36" t="s">
        <v>64</v>
      </c>
      <c r="B253" s="25"/>
      <c r="C253" s="239">
        <v>1293.6</v>
      </c>
      <c r="D253" s="36">
        <v>298.18</v>
      </c>
      <c r="E253" s="36">
        <v>325.09</v>
      </c>
      <c r="F253" s="41">
        <f t="shared" si="57"/>
        <v>202.953687</v>
      </c>
      <c r="G253" s="41">
        <f t="shared" si="58"/>
        <v>122.13631299999999</v>
      </c>
      <c r="H253" s="158">
        <v>41.07</v>
      </c>
      <c r="I253" s="157">
        <f t="shared" si="54"/>
        <v>366.15999999999997</v>
      </c>
      <c r="J253" s="36">
        <v>174.74</v>
      </c>
      <c r="K253" s="36">
        <v>13.07</v>
      </c>
      <c r="L253" s="156">
        <f>C253+D253+I253+J253+K253</f>
        <v>2145.7500000000005</v>
      </c>
      <c r="M253" s="13">
        <v>111.26</v>
      </c>
      <c r="N253" s="153">
        <v>103.95</v>
      </c>
      <c r="O253" s="13">
        <v>857.47</v>
      </c>
      <c r="P253" s="155">
        <f t="shared" si="67"/>
        <v>1072.68</v>
      </c>
      <c r="Q253" s="154">
        <f t="shared" si="70"/>
        <v>3218.4300000000003</v>
      </c>
      <c r="R253" s="36">
        <v>3500</v>
      </c>
      <c r="S253" s="36">
        <v>452899</v>
      </c>
      <c r="T253" s="25"/>
    </row>
    <row r="254" spans="1:20" ht="15.75" thickBot="1">
      <c r="A254" s="37" t="s">
        <v>63</v>
      </c>
      <c r="B254" s="53"/>
      <c r="C254" s="238">
        <v>1293.6</v>
      </c>
      <c r="D254" s="37">
        <v>289.59</v>
      </c>
      <c r="E254" s="37">
        <v>318.45</v>
      </c>
      <c r="F254" s="55">
        <f t="shared" si="57"/>
        <v>198.808335</v>
      </c>
      <c r="G254" s="55">
        <f t="shared" si="58"/>
        <v>119.64166499999999</v>
      </c>
      <c r="H254" s="152">
        <v>32.86</v>
      </c>
      <c r="I254" s="151">
        <f t="shared" si="54"/>
        <v>351.31</v>
      </c>
      <c r="J254" s="37">
        <v>174.74</v>
      </c>
      <c r="K254" s="37">
        <v>25.41</v>
      </c>
      <c r="L254" s="156">
        <f>C254+D254+I254+J254+K254</f>
        <v>2134.6499999999996</v>
      </c>
      <c r="M254" s="13">
        <v>126.68</v>
      </c>
      <c r="N254" s="153">
        <v>103.95</v>
      </c>
      <c r="O254" s="13">
        <v>857.47</v>
      </c>
      <c r="P254" s="148">
        <f t="shared" si="67"/>
        <v>1088.1</v>
      </c>
      <c r="Q254" s="147">
        <f t="shared" si="70"/>
        <v>3222.7499999999995</v>
      </c>
      <c r="R254" s="36">
        <v>3300</v>
      </c>
      <c r="S254" s="37">
        <v>744927</v>
      </c>
      <c r="T254" s="53"/>
    </row>
    <row r="255" spans="1:20" ht="15.75" thickBot="1">
      <c r="A255" s="52"/>
      <c r="B255" s="46"/>
      <c r="C255" s="180">
        <f>SUM(C252:C254)</f>
        <v>3880.7999999999997</v>
      </c>
      <c r="D255" s="64">
        <f>SUM(D252:D254)</f>
        <v>948.1199999999999</v>
      </c>
      <c r="E255" s="52">
        <f>SUM(E252:E254)</f>
        <v>1048.07</v>
      </c>
      <c r="F255" s="66">
        <f t="shared" si="57"/>
        <v>654.310101</v>
      </c>
      <c r="G255" s="163">
        <f t="shared" si="58"/>
        <v>393.75989899999996</v>
      </c>
      <c r="H255" s="162">
        <f>SUM(H252:H254)</f>
        <v>147.06</v>
      </c>
      <c r="I255" s="115">
        <f t="shared" si="54"/>
        <v>1195.1299999999999</v>
      </c>
      <c r="J255" s="46">
        <f aca="true" t="shared" si="71" ref="J255:O255">SUM(J252:J254)</f>
        <v>611.59</v>
      </c>
      <c r="K255" s="46">
        <f t="shared" si="71"/>
        <v>74.65</v>
      </c>
      <c r="L255" s="165">
        <f t="shared" si="71"/>
        <v>6710.29</v>
      </c>
      <c r="M255" s="46">
        <f t="shared" si="71"/>
        <v>347.3</v>
      </c>
      <c r="N255" s="115">
        <f t="shared" si="71"/>
        <v>311.85</v>
      </c>
      <c r="O255" s="64">
        <f t="shared" si="71"/>
        <v>2572.41</v>
      </c>
      <c r="P255" s="143">
        <f t="shared" si="67"/>
        <v>3231.56</v>
      </c>
      <c r="Q255" s="139">
        <f t="shared" si="70"/>
        <v>9941.85</v>
      </c>
      <c r="R255" s="161"/>
      <c r="S255" s="107"/>
      <c r="T255" s="99"/>
    </row>
    <row r="256" spans="1:20" s="234" customFormat="1" ht="15">
      <c r="A256" s="25" t="s">
        <v>65</v>
      </c>
      <c r="B256" s="23">
        <v>64</v>
      </c>
      <c r="C256" s="153">
        <v>991.2</v>
      </c>
      <c r="D256" s="84">
        <v>344.69</v>
      </c>
      <c r="E256" s="84">
        <v>532.45</v>
      </c>
      <c r="F256" s="45">
        <f t="shared" si="57"/>
        <v>332.40853500000003</v>
      </c>
      <c r="G256" s="45">
        <f t="shared" si="58"/>
        <v>200.04146500000002</v>
      </c>
      <c r="H256" s="160">
        <v>56.04</v>
      </c>
      <c r="I256" s="159">
        <f t="shared" si="54"/>
        <v>588.49</v>
      </c>
      <c r="J256" s="84">
        <v>164.17</v>
      </c>
      <c r="K256" s="84">
        <v>27.72</v>
      </c>
      <c r="L256" s="156">
        <f aca="true" t="shared" si="72" ref="L256:L262">C256+D256+I256+J256+K256</f>
        <v>2116.27</v>
      </c>
      <c r="M256" s="84">
        <v>164.04</v>
      </c>
      <c r="N256" s="153">
        <v>79.65</v>
      </c>
      <c r="O256" s="84">
        <v>657.02</v>
      </c>
      <c r="P256" s="156">
        <f t="shared" si="67"/>
        <v>900.71</v>
      </c>
      <c r="Q256" s="154">
        <f t="shared" si="70"/>
        <v>3016.98</v>
      </c>
      <c r="R256" s="83">
        <v>0</v>
      </c>
      <c r="S256" s="23"/>
      <c r="T256" s="23">
        <v>64</v>
      </c>
    </row>
    <row r="257" spans="1:20" ht="15">
      <c r="A257" s="36" t="s">
        <v>64</v>
      </c>
      <c r="B257" s="25"/>
      <c r="C257" s="44">
        <v>991.2</v>
      </c>
      <c r="D257" s="36">
        <v>387.03</v>
      </c>
      <c r="E257" s="36">
        <v>574.07</v>
      </c>
      <c r="F257" s="41">
        <f t="shared" si="57"/>
        <v>358.3919010000001</v>
      </c>
      <c r="G257" s="41">
        <f t="shared" si="58"/>
        <v>215.678099</v>
      </c>
      <c r="H257" s="158">
        <v>31.47</v>
      </c>
      <c r="I257" s="157">
        <f t="shared" si="54"/>
        <v>605.5400000000001</v>
      </c>
      <c r="J257" s="36">
        <v>111.31</v>
      </c>
      <c r="K257" s="36">
        <v>10.02</v>
      </c>
      <c r="L257" s="156">
        <f t="shared" si="72"/>
        <v>2105.1</v>
      </c>
      <c r="M257" s="13">
        <v>166.89</v>
      </c>
      <c r="N257" s="153">
        <v>79.65</v>
      </c>
      <c r="O257" s="13">
        <v>657.02</v>
      </c>
      <c r="P257" s="155">
        <f t="shared" si="67"/>
        <v>903.56</v>
      </c>
      <c r="Q257" s="178">
        <f t="shared" si="70"/>
        <v>3008.66</v>
      </c>
      <c r="R257" s="36">
        <v>0</v>
      </c>
      <c r="S257" s="36"/>
      <c r="T257" s="25"/>
    </row>
    <row r="258" spans="1:20" ht="15.75" thickBot="1">
      <c r="A258" s="37" t="s">
        <v>63</v>
      </c>
      <c r="B258" s="53"/>
      <c r="C258" s="38">
        <v>991.2</v>
      </c>
      <c r="D258" s="37">
        <v>435.58</v>
      </c>
      <c r="E258" s="37">
        <v>640.22</v>
      </c>
      <c r="F258" s="55">
        <f t="shared" si="57"/>
        <v>399.689346</v>
      </c>
      <c r="G258" s="55">
        <f t="shared" si="58"/>
        <v>240.530654</v>
      </c>
      <c r="H258" s="152">
        <v>25.18</v>
      </c>
      <c r="I258" s="151">
        <f t="shared" si="54"/>
        <v>665.4</v>
      </c>
      <c r="J258" s="37">
        <v>10.69</v>
      </c>
      <c r="K258" s="37">
        <v>19.47</v>
      </c>
      <c r="L258" s="150">
        <f t="shared" si="72"/>
        <v>2122.3399999999997</v>
      </c>
      <c r="M258" s="13">
        <v>190.02</v>
      </c>
      <c r="N258" s="153">
        <v>79.65</v>
      </c>
      <c r="O258" s="13">
        <v>657.02</v>
      </c>
      <c r="P258" s="148">
        <f t="shared" si="67"/>
        <v>926.69</v>
      </c>
      <c r="Q258" s="177">
        <f t="shared" si="70"/>
        <v>3049.0299999999997</v>
      </c>
      <c r="R258" s="36">
        <v>0</v>
      </c>
      <c r="S258" s="37"/>
      <c r="T258" s="53"/>
    </row>
    <row r="259" spans="1:20" ht="15.75" thickBot="1">
      <c r="A259" s="52"/>
      <c r="B259" s="46"/>
      <c r="C259" s="115">
        <f>SUM(C256:C258)</f>
        <v>2973.6000000000004</v>
      </c>
      <c r="D259" s="64">
        <f>SUM(D256:D258)</f>
        <v>1167.3</v>
      </c>
      <c r="E259" s="52">
        <f>SUM(E256:E258)</f>
        <v>1746.74</v>
      </c>
      <c r="F259" s="66">
        <f t="shared" si="57"/>
        <v>1090.489782</v>
      </c>
      <c r="G259" s="163">
        <f t="shared" si="58"/>
        <v>656.250218</v>
      </c>
      <c r="H259" s="162">
        <f>SUM(H256:H258)</f>
        <v>112.69</v>
      </c>
      <c r="I259" s="115">
        <f t="shared" si="54"/>
        <v>1859.4300000000003</v>
      </c>
      <c r="J259" s="46">
        <f>SUM(J256:J258)</f>
        <v>286.17</v>
      </c>
      <c r="K259" s="64">
        <f>SUM(K256:K258)</f>
        <v>57.209999999999994</v>
      </c>
      <c r="L259" s="143">
        <f t="shared" si="72"/>
        <v>6343.710000000001</v>
      </c>
      <c r="M259" s="99">
        <f>SUM(M256:M258)</f>
        <v>520.9499999999999</v>
      </c>
      <c r="N259" s="115">
        <f>SUM(N256:N258)</f>
        <v>238.95000000000002</v>
      </c>
      <c r="O259" s="64">
        <f>SUM(O256:O258)</f>
        <v>1971.06</v>
      </c>
      <c r="P259" s="143">
        <f t="shared" si="67"/>
        <v>2730.96</v>
      </c>
      <c r="Q259" s="139">
        <f>SUM(Q256:Q258)</f>
        <v>9074.669999999998</v>
      </c>
      <c r="R259" s="161"/>
      <c r="S259" s="107"/>
      <c r="T259" s="99"/>
    </row>
    <row r="260" spans="1:20" s="234" customFormat="1" ht="15">
      <c r="A260" s="25" t="s">
        <v>65</v>
      </c>
      <c r="B260" s="23">
        <v>65</v>
      </c>
      <c r="C260" s="153">
        <v>873.6</v>
      </c>
      <c r="D260" s="84">
        <v>104.4</v>
      </c>
      <c r="E260" s="84">
        <v>189.7</v>
      </c>
      <c r="F260" s="45">
        <f t="shared" si="57"/>
        <v>118.42971</v>
      </c>
      <c r="G260" s="45">
        <f t="shared" si="58"/>
        <v>71.27028999999999</v>
      </c>
      <c r="H260" s="160">
        <v>49.39</v>
      </c>
      <c r="I260" s="159">
        <f aca="true" t="shared" si="73" ref="I260:I323">SUM(F260:H260)</f>
        <v>239.08999999999997</v>
      </c>
      <c r="J260" s="84">
        <v>87.37</v>
      </c>
      <c r="K260" s="84">
        <v>24.43</v>
      </c>
      <c r="L260" s="156">
        <f t="shared" si="72"/>
        <v>1328.89</v>
      </c>
      <c r="M260" s="84">
        <v>54.68</v>
      </c>
      <c r="N260" s="153">
        <v>70.2</v>
      </c>
      <c r="O260" s="84">
        <v>579.07</v>
      </c>
      <c r="P260" s="156">
        <f t="shared" si="67"/>
        <v>703.95</v>
      </c>
      <c r="Q260" s="154">
        <f aca="true" t="shared" si="74" ref="Q260:Q266">L260+P260</f>
        <v>2032.8400000000001</v>
      </c>
      <c r="R260" s="83">
        <v>0</v>
      </c>
      <c r="S260" s="23"/>
      <c r="T260" s="23">
        <v>65</v>
      </c>
    </row>
    <row r="261" spans="1:20" ht="15">
      <c r="A261" s="36" t="s">
        <v>64</v>
      </c>
      <c r="B261" s="25"/>
      <c r="C261" s="44">
        <v>873.6</v>
      </c>
      <c r="D261" s="36">
        <v>58</v>
      </c>
      <c r="E261" s="36">
        <v>39.52</v>
      </c>
      <c r="F261" s="41">
        <f t="shared" si="57"/>
        <v>24.672336</v>
      </c>
      <c r="G261" s="41">
        <f t="shared" si="58"/>
        <v>14.847664</v>
      </c>
      <c r="H261" s="158">
        <v>27.74</v>
      </c>
      <c r="I261" s="157">
        <f t="shared" si="73"/>
        <v>67.26</v>
      </c>
      <c r="J261" s="36">
        <v>0</v>
      </c>
      <c r="K261" s="36">
        <v>8.83</v>
      </c>
      <c r="L261" s="156">
        <f t="shared" si="72"/>
        <v>1007.69</v>
      </c>
      <c r="M261" s="13">
        <v>55.63</v>
      </c>
      <c r="N261" s="153">
        <v>70.2</v>
      </c>
      <c r="O261" s="13">
        <v>579.07</v>
      </c>
      <c r="P261" s="155">
        <f t="shared" si="67"/>
        <v>704.9000000000001</v>
      </c>
      <c r="Q261" s="154">
        <f t="shared" si="74"/>
        <v>1712.5900000000001</v>
      </c>
      <c r="R261" s="36">
        <v>0</v>
      </c>
      <c r="S261" s="36"/>
      <c r="T261" s="25"/>
    </row>
    <row r="262" spans="1:20" ht="15.75" thickBot="1">
      <c r="A262" s="37" t="s">
        <v>63</v>
      </c>
      <c r="B262" s="53"/>
      <c r="C262" s="44">
        <v>873.6</v>
      </c>
      <c r="D262" s="37">
        <v>29</v>
      </c>
      <c r="E262" s="37">
        <v>98.8</v>
      </c>
      <c r="F262" s="55">
        <f t="shared" si="57"/>
        <v>61.68084</v>
      </c>
      <c r="G262" s="55">
        <f t="shared" si="58"/>
        <v>37.119159999999994</v>
      </c>
      <c r="H262" s="152">
        <v>22.19</v>
      </c>
      <c r="I262" s="151">
        <f t="shared" si="73"/>
        <v>120.99</v>
      </c>
      <c r="J262" s="37">
        <v>43.69</v>
      </c>
      <c r="K262" s="37">
        <v>17.16</v>
      </c>
      <c r="L262" s="156">
        <f t="shared" si="72"/>
        <v>1084.44</v>
      </c>
      <c r="M262" s="13">
        <v>0</v>
      </c>
      <c r="N262" s="153">
        <v>70.2</v>
      </c>
      <c r="O262" s="13">
        <v>579.07</v>
      </c>
      <c r="P262" s="148">
        <f t="shared" si="67"/>
        <v>649.2700000000001</v>
      </c>
      <c r="Q262" s="147">
        <f t="shared" si="74"/>
        <v>1733.71</v>
      </c>
      <c r="R262" s="36">
        <v>10000</v>
      </c>
      <c r="S262" s="37">
        <v>32273</v>
      </c>
      <c r="T262" s="53"/>
    </row>
    <row r="263" spans="1:20" ht="15.75" thickBot="1">
      <c r="A263" s="52"/>
      <c r="B263" s="46"/>
      <c r="C263" s="115">
        <f>SUM(C260:C262)</f>
        <v>2620.8</v>
      </c>
      <c r="D263" s="64">
        <f>SUM(D260:D262)</f>
        <v>191.4</v>
      </c>
      <c r="E263" s="52">
        <f>SUM(E260:E262)</f>
        <v>328.02</v>
      </c>
      <c r="F263" s="66">
        <f t="shared" si="57"/>
        <v>204.782886</v>
      </c>
      <c r="G263" s="163">
        <f t="shared" si="58"/>
        <v>123.23711399999999</v>
      </c>
      <c r="H263" s="162">
        <f>SUM(H260:H262)</f>
        <v>99.32</v>
      </c>
      <c r="I263" s="115">
        <f t="shared" si="73"/>
        <v>427.34</v>
      </c>
      <c r="J263" s="46">
        <f aca="true" t="shared" si="75" ref="J263:O263">SUM(J260:J262)</f>
        <v>131.06</v>
      </c>
      <c r="K263" s="64">
        <f t="shared" si="75"/>
        <v>50.42</v>
      </c>
      <c r="L263" s="143">
        <f t="shared" si="75"/>
        <v>3421.02</v>
      </c>
      <c r="M263" s="99">
        <f t="shared" si="75"/>
        <v>110.31</v>
      </c>
      <c r="N263" s="115">
        <f t="shared" si="75"/>
        <v>210.60000000000002</v>
      </c>
      <c r="O263" s="64">
        <f t="shared" si="75"/>
        <v>1737.21</v>
      </c>
      <c r="P263" s="143">
        <f t="shared" si="67"/>
        <v>2058.12</v>
      </c>
      <c r="Q263" s="139">
        <f t="shared" si="74"/>
        <v>5479.139999999999</v>
      </c>
      <c r="R263" s="161"/>
      <c r="S263" s="107"/>
      <c r="T263" s="99"/>
    </row>
    <row r="264" spans="1:20" s="234" customFormat="1" ht="15">
      <c r="A264" s="25" t="s">
        <v>65</v>
      </c>
      <c r="B264" s="23">
        <v>66</v>
      </c>
      <c r="C264" s="153">
        <v>865.2</v>
      </c>
      <c r="D264" s="84">
        <v>327.35</v>
      </c>
      <c r="E264" s="84">
        <v>538.93</v>
      </c>
      <c r="F264" s="45">
        <f aca="true" t="shared" si="76" ref="F264:F327">E264-G264</f>
        <v>336.45399899999995</v>
      </c>
      <c r="G264" s="45">
        <f aca="true" t="shared" si="77" ref="G264:G283">E264*37.57%</f>
        <v>202.47600099999997</v>
      </c>
      <c r="H264" s="160">
        <v>48.91</v>
      </c>
      <c r="I264" s="159">
        <f t="shared" si="73"/>
        <v>587.8399999999999</v>
      </c>
      <c r="J264" s="179">
        <v>0</v>
      </c>
      <c r="K264" s="84">
        <v>24.19</v>
      </c>
      <c r="L264" s="156">
        <f>C264+D264+I264+J264+K264</f>
        <v>1804.5800000000002</v>
      </c>
      <c r="M264" s="84">
        <v>164.04</v>
      </c>
      <c r="N264" s="153">
        <v>69.53</v>
      </c>
      <c r="O264" s="84">
        <v>573.5</v>
      </c>
      <c r="P264" s="156">
        <f t="shared" si="67"/>
        <v>807.0699999999999</v>
      </c>
      <c r="Q264" s="154">
        <f t="shared" si="74"/>
        <v>2611.65</v>
      </c>
      <c r="R264" s="83">
        <v>6000</v>
      </c>
      <c r="S264" s="84" t="s">
        <v>66</v>
      </c>
      <c r="T264" s="23">
        <v>66</v>
      </c>
    </row>
    <row r="265" spans="1:20" ht="15">
      <c r="A265" s="36" t="s">
        <v>64</v>
      </c>
      <c r="B265" s="25"/>
      <c r="C265" s="44">
        <v>865.2</v>
      </c>
      <c r="D265" s="36">
        <v>263.15</v>
      </c>
      <c r="E265" s="36">
        <v>448.63</v>
      </c>
      <c r="F265" s="41">
        <f t="shared" si="76"/>
        <v>280.079709</v>
      </c>
      <c r="G265" s="41">
        <f t="shared" si="77"/>
        <v>168.550291</v>
      </c>
      <c r="H265" s="158">
        <v>27.47</v>
      </c>
      <c r="I265" s="157">
        <f t="shared" si="73"/>
        <v>476.1</v>
      </c>
      <c r="J265" s="172">
        <v>0</v>
      </c>
      <c r="K265" s="36">
        <v>8.74</v>
      </c>
      <c r="L265" s="156">
        <f>C265+D265+I265+J265+K265</f>
        <v>1613.1899999999998</v>
      </c>
      <c r="M265" s="13">
        <v>166.89</v>
      </c>
      <c r="N265" s="153">
        <v>69.53</v>
      </c>
      <c r="O265" s="13">
        <v>573.5</v>
      </c>
      <c r="P265" s="155">
        <f t="shared" si="67"/>
        <v>809.92</v>
      </c>
      <c r="Q265" s="178">
        <f t="shared" si="74"/>
        <v>2423.1099999999997</v>
      </c>
      <c r="R265" s="36">
        <v>2000</v>
      </c>
      <c r="S265" s="36">
        <v>84735</v>
      </c>
      <c r="T265" s="25"/>
    </row>
    <row r="266" spans="1:20" ht="15.75" thickBot="1">
      <c r="A266" s="37" t="s">
        <v>63</v>
      </c>
      <c r="B266" s="53"/>
      <c r="C266" s="44">
        <v>865.2</v>
      </c>
      <c r="D266" s="37">
        <v>251.72</v>
      </c>
      <c r="E266" s="37">
        <v>444.6</v>
      </c>
      <c r="F266" s="55">
        <f t="shared" si="76"/>
        <v>277.56378000000007</v>
      </c>
      <c r="G266" s="55">
        <f t="shared" si="77"/>
        <v>167.03622</v>
      </c>
      <c r="H266" s="152">
        <v>21.98</v>
      </c>
      <c r="I266" s="151">
        <f t="shared" si="73"/>
        <v>466.58000000000004</v>
      </c>
      <c r="J266" s="170">
        <v>0</v>
      </c>
      <c r="K266" s="37">
        <v>17</v>
      </c>
      <c r="L266" s="156">
        <f>C266+D266+I266+J266+K266</f>
        <v>1600.5</v>
      </c>
      <c r="M266" s="13">
        <v>190.02</v>
      </c>
      <c r="N266" s="153">
        <v>69.53</v>
      </c>
      <c r="O266" s="13">
        <v>573.5</v>
      </c>
      <c r="P266" s="148">
        <f t="shared" si="67"/>
        <v>833.05</v>
      </c>
      <c r="Q266" s="177">
        <f t="shared" si="74"/>
        <v>2433.55</v>
      </c>
      <c r="R266" s="36">
        <v>0</v>
      </c>
      <c r="S266" s="37"/>
      <c r="T266" s="53"/>
    </row>
    <row r="267" spans="1:20" ht="15.75" thickBot="1">
      <c r="A267" s="52"/>
      <c r="B267" s="46"/>
      <c r="C267" s="115">
        <f>SUM(C264:C266)</f>
        <v>2595.6000000000004</v>
      </c>
      <c r="D267" s="64">
        <f>SUM(D264:D266)</f>
        <v>842.22</v>
      </c>
      <c r="E267" s="52">
        <f>SUM(E264:E266)</f>
        <v>1432.1599999999999</v>
      </c>
      <c r="F267" s="66">
        <f t="shared" si="76"/>
        <v>894.0974879999999</v>
      </c>
      <c r="G267" s="163">
        <f t="shared" si="77"/>
        <v>538.062512</v>
      </c>
      <c r="H267" s="162">
        <f>SUM(H264:H266)</f>
        <v>98.36</v>
      </c>
      <c r="I267" s="115">
        <f t="shared" si="73"/>
        <v>1530.5199999999998</v>
      </c>
      <c r="J267" s="46">
        <f aca="true" t="shared" si="78" ref="J267:O267">SUM(J264:J266)</f>
        <v>0</v>
      </c>
      <c r="K267" s="46">
        <f t="shared" si="78"/>
        <v>49.93</v>
      </c>
      <c r="L267" s="165">
        <f t="shared" si="78"/>
        <v>5018.27</v>
      </c>
      <c r="M267" s="46">
        <f t="shared" si="78"/>
        <v>520.9499999999999</v>
      </c>
      <c r="N267" s="115">
        <f t="shared" si="78"/>
        <v>208.59</v>
      </c>
      <c r="O267" s="64">
        <f t="shared" si="78"/>
        <v>1720.5</v>
      </c>
      <c r="P267" s="143">
        <f t="shared" si="67"/>
        <v>2450.04</v>
      </c>
      <c r="Q267" s="139">
        <f>SUM(Q264:Q266)</f>
        <v>7468.31</v>
      </c>
      <c r="R267" s="161"/>
      <c r="S267" s="107"/>
      <c r="T267" s="99"/>
    </row>
    <row r="268" spans="1:20" s="234" customFormat="1" ht="15">
      <c r="A268" s="25" t="s">
        <v>65</v>
      </c>
      <c r="B268" s="23">
        <v>67</v>
      </c>
      <c r="C268" s="153">
        <v>1293.6</v>
      </c>
      <c r="D268" s="84">
        <v>4.23</v>
      </c>
      <c r="E268" s="84">
        <v>18.53</v>
      </c>
      <c r="F268" s="45">
        <f t="shared" si="76"/>
        <v>11.568279</v>
      </c>
      <c r="G268" s="45">
        <f t="shared" si="77"/>
        <v>6.961721</v>
      </c>
      <c r="H268" s="160">
        <v>73.13</v>
      </c>
      <c r="I268" s="159">
        <f t="shared" si="73"/>
        <v>91.66</v>
      </c>
      <c r="J268" s="84">
        <v>260.26</v>
      </c>
      <c r="K268" s="84">
        <v>36.17</v>
      </c>
      <c r="L268" s="169">
        <f aca="true" t="shared" si="79" ref="L268:L274">C268+D268+I268+J268+K268</f>
        <v>1685.92</v>
      </c>
      <c r="M268" s="84">
        <v>54.68</v>
      </c>
      <c r="N268" s="153">
        <v>103.95</v>
      </c>
      <c r="O268" s="84">
        <v>857.47</v>
      </c>
      <c r="P268" s="156">
        <f aca="true" t="shared" si="80" ref="P268:P299">SUM(M268:O268)</f>
        <v>1016.1</v>
      </c>
      <c r="Q268" s="154">
        <f aca="true" t="shared" si="81" ref="Q268:Q274">L268+P268</f>
        <v>2702.02</v>
      </c>
      <c r="R268" s="83">
        <v>2688.15</v>
      </c>
      <c r="S268" s="84">
        <v>210530</v>
      </c>
      <c r="T268" s="23">
        <v>67</v>
      </c>
    </row>
    <row r="269" spans="1:20" ht="15">
      <c r="A269" s="36" t="s">
        <v>64</v>
      </c>
      <c r="B269" s="25"/>
      <c r="C269" s="44">
        <v>1293.6</v>
      </c>
      <c r="D269" s="36">
        <v>12.76</v>
      </c>
      <c r="E269" s="36">
        <v>32.29</v>
      </c>
      <c r="F269" s="41">
        <f t="shared" si="76"/>
        <v>20.158647000000002</v>
      </c>
      <c r="G269" s="41">
        <f t="shared" si="77"/>
        <v>12.131352999999999</v>
      </c>
      <c r="H269" s="158">
        <v>41.07</v>
      </c>
      <c r="I269" s="157">
        <f t="shared" si="73"/>
        <v>73.36</v>
      </c>
      <c r="J269" s="36">
        <v>260.26</v>
      </c>
      <c r="K269" s="36">
        <v>13.07</v>
      </c>
      <c r="L269" s="169">
        <f t="shared" si="79"/>
        <v>1653.0499999999997</v>
      </c>
      <c r="M269" s="13">
        <v>55.63</v>
      </c>
      <c r="N269" s="153">
        <v>103.95</v>
      </c>
      <c r="O269" s="13">
        <v>857.47</v>
      </c>
      <c r="P269" s="155">
        <f t="shared" si="80"/>
        <v>1017.0500000000001</v>
      </c>
      <c r="Q269" s="154">
        <f t="shared" si="81"/>
        <v>2670.1</v>
      </c>
      <c r="R269" s="36">
        <v>2702.03</v>
      </c>
      <c r="S269" s="36">
        <v>50282</v>
      </c>
      <c r="T269" s="25"/>
    </row>
    <row r="270" spans="1:20" ht="15.75" thickBot="1">
      <c r="A270" s="37" t="s">
        <v>63</v>
      </c>
      <c r="B270" s="53"/>
      <c r="C270" s="44">
        <v>1293.6</v>
      </c>
      <c r="D270" s="37">
        <v>72.15</v>
      </c>
      <c r="E270" s="37">
        <v>82.12</v>
      </c>
      <c r="F270" s="55">
        <f t="shared" si="76"/>
        <v>51.267516</v>
      </c>
      <c r="G270" s="55">
        <f t="shared" si="77"/>
        <v>30.852484</v>
      </c>
      <c r="H270" s="152">
        <v>32.86</v>
      </c>
      <c r="I270" s="151">
        <f t="shared" si="73"/>
        <v>114.98</v>
      </c>
      <c r="J270" s="36">
        <v>0</v>
      </c>
      <c r="K270" s="37">
        <v>17.8</v>
      </c>
      <c r="L270" s="176">
        <f t="shared" si="79"/>
        <v>1498.53</v>
      </c>
      <c r="M270" s="13">
        <v>63.34</v>
      </c>
      <c r="N270" s="153">
        <v>103.95</v>
      </c>
      <c r="O270" s="13">
        <v>857.47</v>
      </c>
      <c r="P270" s="148">
        <f t="shared" si="80"/>
        <v>1024.76</v>
      </c>
      <c r="Q270" s="147">
        <f t="shared" si="81"/>
        <v>2523.29</v>
      </c>
      <c r="R270" s="36">
        <v>2670.11</v>
      </c>
      <c r="S270" s="37">
        <v>58144</v>
      </c>
      <c r="T270" s="53"/>
    </row>
    <row r="271" spans="1:20" ht="15.75" thickBot="1">
      <c r="A271" s="52"/>
      <c r="B271" s="46"/>
      <c r="C271" s="115">
        <f>SUM(C268:C270)</f>
        <v>3880.7999999999997</v>
      </c>
      <c r="D271" s="46">
        <f>SUM(D268:D270)</f>
        <v>89.14000000000001</v>
      </c>
      <c r="E271" s="64">
        <f>SUM(E268:E270)</f>
        <v>132.94</v>
      </c>
      <c r="F271" s="146">
        <f t="shared" si="76"/>
        <v>82.99444199999999</v>
      </c>
      <c r="G271" s="163">
        <f t="shared" si="77"/>
        <v>49.945558</v>
      </c>
      <c r="H271" s="162">
        <f>SUM(H268:H270)</f>
        <v>147.06</v>
      </c>
      <c r="I271" s="115">
        <f t="shared" si="73"/>
        <v>280</v>
      </c>
      <c r="J271" s="46">
        <f>SUM(J268:J270)</f>
        <v>520.52</v>
      </c>
      <c r="K271" s="64">
        <f>SUM(K268:K270)</f>
        <v>67.04</v>
      </c>
      <c r="L271" s="143">
        <f t="shared" si="79"/>
        <v>4837.499999999999</v>
      </c>
      <c r="M271" s="99">
        <f>SUM(M268:M270)</f>
        <v>173.65</v>
      </c>
      <c r="N271" s="115">
        <f>SUM(N268:N270)</f>
        <v>311.85</v>
      </c>
      <c r="O271" s="64">
        <f>SUM(O268:O270)</f>
        <v>2572.41</v>
      </c>
      <c r="P271" s="143">
        <f t="shared" si="80"/>
        <v>3057.91</v>
      </c>
      <c r="Q271" s="175">
        <f t="shared" si="81"/>
        <v>7895.409999999999</v>
      </c>
      <c r="R271" s="161"/>
      <c r="S271" s="107"/>
      <c r="T271" s="99"/>
    </row>
    <row r="272" spans="1:20" s="234" customFormat="1" ht="15">
      <c r="A272" s="25" t="s">
        <v>65</v>
      </c>
      <c r="B272" s="23">
        <v>68</v>
      </c>
      <c r="C272" s="153">
        <v>971.6</v>
      </c>
      <c r="D272" s="167">
        <v>442.08</v>
      </c>
      <c r="E272" s="167">
        <v>538.62</v>
      </c>
      <c r="F272" s="45">
        <f t="shared" si="76"/>
        <v>336.260466</v>
      </c>
      <c r="G272" s="45">
        <f t="shared" si="77"/>
        <v>202.359534</v>
      </c>
      <c r="H272" s="174">
        <v>54.93</v>
      </c>
      <c r="I272" s="159">
        <f t="shared" si="73"/>
        <v>593.55</v>
      </c>
      <c r="J272" s="173">
        <v>0</v>
      </c>
      <c r="K272" s="167">
        <v>27.17</v>
      </c>
      <c r="L272" s="169">
        <f t="shared" si="79"/>
        <v>2034.4</v>
      </c>
      <c r="M272" s="167">
        <v>109.36</v>
      </c>
      <c r="N272" s="168">
        <v>78.08</v>
      </c>
      <c r="O272" s="167">
        <v>644.03</v>
      </c>
      <c r="P272" s="169">
        <f t="shared" si="80"/>
        <v>831.47</v>
      </c>
      <c r="Q272" s="171">
        <f t="shared" si="81"/>
        <v>2865.87</v>
      </c>
      <c r="R272" s="83">
        <v>0</v>
      </c>
      <c r="S272" s="23"/>
      <c r="T272" s="23">
        <v>68</v>
      </c>
    </row>
    <row r="273" spans="1:20" ht="15">
      <c r="A273" s="36" t="s">
        <v>64</v>
      </c>
      <c r="B273" s="25"/>
      <c r="C273" s="44">
        <v>971.6</v>
      </c>
      <c r="D273" s="36">
        <v>159.56</v>
      </c>
      <c r="E273" s="36">
        <v>198.43</v>
      </c>
      <c r="F273" s="41">
        <f t="shared" si="76"/>
        <v>123.87984900000001</v>
      </c>
      <c r="G273" s="41">
        <f t="shared" si="77"/>
        <v>74.550151</v>
      </c>
      <c r="H273" s="158">
        <v>30.85</v>
      </c>
      <c r="I273" s="157">
        <f t="shared" si="73"/>
        <v>229.28</v>
      </c>
      <c r="J273" s="172">
        <v>0</v>
      </c>
      <c r="K273" s="36">
        <v>9.82</v>
      </c>
      <c r="L273" s="169">
        <f t="shared" si="79"/>
        <v>1370.26</v>
      </c>
      <c r="M273" s="13">
        <v>111.26</v>
      </c>
      <c r="N273" s="168">
        <v>78.08</v>
      </c>
      <c r="O273" s="13">
        <v>644.03</v>
      </c>
      <c r="P273" s="155">
        <f t="shared" si="80"/>
        <v>833.37</v>
      </c>
      <c r="Q273" s="171">
        <f t="shared" si="81"/>
        <v>2203.63</v>
      </c>
      <c r="R273" s="36">
        <v>0</v>
      </c>
      <c r="S273" s="36"/>
      <c r="T273" s="25"/>
    </row>
    <row r="274" spans="1:20" ht="15.75" thickBot="1">
      <c r="A274" s="37" t="s">
        <v>63</v>
      </c>
      <c r="B274" s="53"/>
      <c r="C274" s="44">
        <v>971.6</v>
      </c>
      <c r="D274" s="37">
        <v>38.28</v>
      </c>
      <c r="E274" s="37">
        <v>147.69</v>
      </c>
      <c r="F274" s="55">
        <f t="shared" si="76"/>
        <v>92.202867</v>
      </c>
      <c r="G274" s="55">
        <f t="shared" si="77"/>
        <v>55.48713299999999</v>
      </c>
      <c r="H274" s="152">
        <v>24.68</v>
      </c>
      <c r="I274" s="151">
        <f t="shared" si="73"/>
        <v>172.37</v>
      </c>
      <c r="J274" s="170">
        <v>0</v>
      </c>
      <c r="K274" s="37">
        <v>19.09</v>
      </c>
      <c r="L274" s="169">
        <f t="shared" si="79"/>
        <v>1201.34</v>
      </c>
      <c r="M274" s="13">
        <v>0</v>
      </c>
      <c r="N274" s="168">
        <v>78.08</v>
      </c>
      <c r="O274" s="13">
        <v>644.03</v>
      </c>
      <c r="P274" s="148">
        <f t="shared" si="80"/>
        <v>722.11</v>
      </c>
      <c r="Q274" s="166">
        <f t="shared" si="81"/>
        <v>1923.4499999999998</v>
      </c>
      <c r="R274" s="36">
        <v>6000</v>
      </c>
      <c r="S274" s="84">
        <v>347695</v>
      </c>
      <c r="T274" s="53"/>
    </row>
    <row r="275" spans="1:20" ht="15.75" thickBot="1">
      <c r="A275" s="52"/>
      <c r="B275" s="46"/>
      <c r="C275" s="115">
        <f>SUM(C272:C274)</f>
        <v>2914.8</v>
      </c>
      <c r="D275" s="46">
        <f>SUM(D272:D274)</f>
        <v>639.92</v>
      </c>
      <c r="E275" s="64">
        <f>SUM(E272:E274)</f>
        <v>884.74</v>
      </c>
      <c r="F275" s="146">
        <f t="shared" si="76"/>
        <v>552.3431820000001</v>
      </c>
      <c r="G275" s="163">
        <f t="shared" si="77"/>
        <v>332.396818</v>
      </c>
      <c r="H275" s="162">
        <f>SUM(H272:H274)</f>
        <v>110.46000000000001</v>
      </c>
      <c r="I275" s="115">
        <f t="shared" si="73"/>
        <v>995.2</v>
      </c>
      <c r="J275" s="46">
        <f aca="true" t="shared" si="82" ref="J275:O275">SUM(J272:J274)</f>
        <v>0</v>
      </c>
      <c r="K275" s="46">
        <f t="shared" si="82"/>
        <v>56.08</v>
      </c>
      <c r="L275" s="165">
        <f t="shared" si="82"/>
        <v>4606</v>
      </c>
      <c r="M275" s="46">
        <f t="shared" si="82"/>
        <v>220.62</v>
      </c>
      <c r="N275" s="115">
        <f t="shared" si="82"/>
        <v>234.24</v>
      </c>
      <c r="O275" s="64">
        <f t="shared" si="82"/>
        <v>1932.09</v>
      </c>
      <c r="P275" s="164">
        <f t="shared" si="80"/>
        <v>2386.95</v>
      </c>
      <c r="Q275" s="139">
        <f>SUM(Q272:Q274)</f>
        <v>6992.95</v>
      </c>
      <c r="R275" s="161"/>
      <c r="S275" s="107"/>
      <c r="T275" s="99"/>
    </row>
    <row r="276" spans="1:20" s="234" customFormat="1" ht="15">
      <c r="A276" s="25" t="s">
        <v>65</v>
      </c>
      <c r="B276" s="23">
        <v>69</v>
      </c>
      <c r="C276" s="153">
        <v>887.6</v>
      </c>
      <c r="D276" s="84">
        <v>0</v>
      </c>
      <c r="E276" s="84">
        <v>0</v>
      </c>
      <c r="F276" s="45">
        <f t="shared" si="76"/>
        <v>0</v>
      </c>
      <c r="G276" s="45">
        <f t="shared" si="77"/>
        <v>0</v>
      </c>
      <c r="H276" s="160">
        <v>50.18</v>
      </c>
      <c r="I276" s="159">
        <f t="shared" si="73"/>
        <v>50.18</v>
      </c>
      <c r="J276" s="84">
        <v>0</v>
      </c>
      <c r="K276" s="84">
        <v>24.82</v>
      </c>
      <c r="L276" s="156">
        <f aca="true" t="shared" si="83" ref="L276:L283">C276+D276+I276+J276+K276</f>
        <v>962.6</v>
      </c>
      <c r="M276" s="84">
        <v>0</v>
      </c>
      <c r="N276" s="153">
        <v>71.33</v>
      </c>
      <c r="O276" s="84">
        <v>588.35</v>
      </c>
      <c r="P276" s="156">
        <f t="shared" si="80"/>
        <v>659.6800000000001</v>
      </c>
      <c r="Q276" s="154">
        <f aca="true" t="shared" si="84" ref="Q276:Q283">L276+P276</f>
        <v>1622.2800000000002</v>
      </c>
      <c r="R276" s="83">
        <v>1700</v>
      </c>
      <c r="S276" s="84">
        <v>153893</v>
      </c>
      <c r="T276" s="23">
        <v>69</v>
      </c>
    </row>
    <row r="277" spans="1:20" ht="15">
      <c r="A277" s="36" t="s">
        <v>64</v>
      </c>
      <c r="B277" s="25"/>
      <c r="C277" s="44">
        <v>887.6</v>
      </c>
      <c r="D277" s="36">
        <v>0</v>
      </c>
      <c r="E277" s="36">
        <v>0</v>
      </c>
      <c r="F277" s="41">
        <f t="shared" si="76"/>
        <v>0</v>
      </c>
      <c r="G277" s="41">
        <f t="shared" si="77"/>
        <v>0</v>
      </c>
      <c r="H277" s="158">
        <v>28.18</v>
      </c>
      <c r="I277" s="157">
        <f t="shared" si="73"/>
        <v>28.18</v>
      </c>
      <c r="J277" s="36">
        <v>0</v>
      </c>
      <c r="K277" s="36">
        <v>8.97</v>
      </c>
      <c r="L277" s="156">
        <f t="shared" si="83"/>
        <v>924.75</v>
      </c>
      <c r="M277" s="13">
        <v>0</v>
      </c>
      <c r="N277" s="153">
        <v>71.33</v>
      </c>
      <c r="O277" s="13">
        <v>588.35</v>
      </c>
      <c r="P277" s="155">
        <f t="shared" si="80"/>
        <v>659.6800000000001</v>
      </c>
      <c r="Q277" s="154">
        <f t="shared" si="84"/>
        <v>1584.43</v>
      </c>
      <c r="R277" s="36">
        <v>1700</v>
      </c>
      <c r="S277" s="36">
        <v>367995</v>
      </c>
      <c r="T277" s="25"/>
    </row>
    <row r="278" spans="1:20" ht="15.75" thickBot="1">
      <c r="A278" s="37" t="s">
        <v>63</v>
      </c>
      <c r="B278" s="53"/>
      <c r="C278" s="44">
        <v>887.6</v>
      </c>
      <c r="D278" s="37">
        <v>2.9</v>
      </c>
      <c r="E278" s="37">
        <v>26.87</v>
      </c>
      <c r="F278" s="55">
        <f t="shared" si="76"/>
        <v>16.774941000000002</v>
      </c>
      <c r="G278" s="55">
        <f t="shared" si="77"/>
        <v>10.095059</v>
      </c>
      <c r="H278" s="152">
        <v>22.55</v>
      </c>
      <c r="I278" s="151">
        <f t="shared" si="73"/>
        <v>49.42</v>
      </c>
      <c r="J278" s="36">
        <v>0</v>
      </c>
      <c r="K278" s="37">
        <v>12.21</v>
      </c>
      <c r="L278" s="150">
        <f t="shared" si="83"/>
        <v>952.13</v>
      </c>
      <c r="M278" s="13">
        <v>0</v>
      </c>
      <c r="N278" s="153">
        <v>71.33</v>
      </c>
      <c r="O278" s="13">
        <v>588.35</v>
      </c>
      <c r="P278" s="148">
        <f t="shared" si="80"/>
        <v>659.6800000000001</v>
      </c>
      <c r="Q278" s="147">
        <f t="shared" si="84"/>
        <v>1611.81</v>
      </c>
      <c r="R278" s="36">
        <v>1700</v>
      </c>
      <c r="S278" s="37">
        <v>63250</v>
      </c>
      <c r="T278" s="53"/>
    </row>
    <row r="279" spans="1:20" ht="15.75" thickBot="1">
      <c r="A279" s="52"/>
      <c r="B279" s="46"/>
      <c r="C279" s="115">
        <f>SUM(C276:C278)</f>
        <v>2662.8</v>
      </c>
      <c r="D279" s="46">
        <f>SUM(D276:D278)</f>
        <v>2.9</v>
      </c>
      <c r="E279" s="64">
        <f>SUM(E276:E278)</f>
        <v>26.87</v>
      </c>
      <c r="F279" s="146">
        <f t="shared" si="76"/>
        <v>16.774941000000002</v>
      </c>
      <c r="G279" s="163">
        <f t="shared" si="77"/>
        <v>10.095059</v>
      </c>
      <c r="H279" s="162">
        <f>SUM(H276:H278)</f>
        <v>100.91</v>
      </c>
      <c r="I279" s="115">
        <f t="shared" si="73"/>
        <v>127.78</v>
      </c>
      <c r="J279" s="46">
        <f>SUM(J276:J278)</f>
        <v>0</v>
      </c>
      <c r="K279" s="64">
        <f>SUM(K276:K278)</f>
        <v>46</v>
      </c>
      <c r="L279" s="143">
        <f t="shared" si="83"/>
        <v>2839.4800000000005</v>
      </c>
      <c r="M279" s="99">
        <f>SUM(M276:M278)</f>
        <v>0</v>
      </c>
      <c r="N279" s="115">
        <f>SUM(N276:N278)</f>
        <v>213.99</v>
      </c>
      <c r="O279" s="64">
        <f>SUM(O276:O278)</f>
        <v>1765.0500000000002</v>
      </c>
      <c r="P279" s="143">
        <f t="shared" si="80"/>
        <v>1979.0400000000002</v>
      </c>
      <c r="Q279" s="139">
        <f t="shared" si="84"/>
        <v>4818.52</v>
      </c>
      <c r="R279" s="161"/>
      <c r="S279" s="107"/>
      <c r="T279" s="99"/>
    </row>
    <row r="280" spans="1:20" s="234" customFormat="1" ht="15.75" thickBot="1">
      <c r="A280" s="25" t="s">
        <v>65</v>
      </c>
      <c r="B280" s="23">
        <v>70</v>
      </c>
      <c r="C280" s="153">
        <v>865.2</v>
      </c>
      <c r="D280" s="84">
        <v>153.12</v>
      </c>
      <c r="E280" s="84">
        <v>254.15</v>
      </c>
      <c r="F280" s="45">
        <f t="shared" si="76"/>
        <v>158.665845</v>
      </c>
      <c r="G280" s="45">
        <f t="shared" si="77"/>
        <v>95.484155</v>
      </c>
      <c r="H280" s="160">
        <v>48.91</v>
      </c>
      <c r="I280" s="159">
        <f t="shared" si="73"/>
        <v>303.05999999999995</v>
      </c>
      <c r="J280" s="84">
        <v>190.47</v>
      </c>
      <c r="K280" s="84">
        <v>24.19</v>
      </c>
      <c r="L280" s="156">
        <f t="shared" si="83"/>
        <v>1536.0400000000002</v>
      </c>
      <c r="M280" s="84">
        <v>54.68</v>
      </c>
      <c r="N280" s="153">
        <v>69.53</v>
      </c>
      <c r="O280" s="84">
        <v>573.5</v>
      </c>
      <c r="P280" s="156">
        <f t="shared" si="80"/>
        <v>697.71</v>
      </c>
      <c r="Q280" s="154">
        <f t="shared" si="84"/>
        <v>2233.75</v>
      </c>
      <c r="R280" s="83">
        <v>2500</v>
      </c>
      <c r="S280" s="84">
        <v>165985</v>
      </c>
      <c r="T280" s="23">
        <v>70</v>
      </c>
    </row>
    <row r="281" spans="1:19" ht="15.75" thickBot="1">
      <c r="A281" s="36" t="s">
        <v>64</v>
      </c>
      <c r="B281" s="25"/>
      <c r="C281" s="44">
        <v>865.2</v>
      </c>
      <c r="D281" s="36">
        <v>88.16</v>
      </c>
      <c r="E281" s="36">
        <v>149.35</v>
      </c>
      <c r="F281" s="41">
        <f t="shared" si="76"/>
        <v>93.239205</v>
      </c>
      <c r="G281" s="41">
        <f t="shared" si="77"/>
        <v>56.110794999999996</v>
      </c>
      <c r="H281" s="158">
        <v>27.47</v>
      </c>
      <c r="I281" s="157">
        <f t="shared" si="73"/>
        <v>176.82</v>
      </c>
      <c r="J281" s="36">
        <v>131.06</v>
      </c>
      <c r="K281" s="36">
        <v>8.74</v>
      </c>
      <c r="L281" s="156">
        <f t="shared" si="83"/>
        <v>1269.98</v>
      </c>
      <c r="M281" s="13">
        <v>55.63</v>
      </c>
      <c r="N281" s="153">
        <v>69.53</v>
      </c>
      <c r="O281" s="13">
        <v>573.5</v>
      </c>
      <c r="P281" s="155">
        <f t="shared" si="80"/>
        <v>698.66</v>
      </c>
      <c r="Q281" s="154">
        <f t="shared" si="84"/>
        <v>1968.6399999999999</v>
      </c>
      <c r="R281" s="36">
        <v>2500</v>
      </c>
      <c r="S281" s="107">
        <v>408489</v>
      </c>
    </row>
    <row r="282" spans="1:19" ht="15.75" thickBot="1">
      <c r="A282" s="37" t="s">
        <v>63</v>
      </c>
      <c r="B282" s="53"/>
      <c r="C282" s="104">
        <v>865.2</v>
      </c>
      <c r="D282" s="37">
        <v>163.56</v>
      </c>
      <c r="E282" s="37">
        <v>269.13</v>
      </c>
      <c r="F282" s="55">
        <f t="shared" si="76"/>
        <v>168.017859</v>
      </c>
      <c r="G282" s="55">
        <f t="shared" si="77"/>
        <v>101.112141</v>
      </c>
      <c r="H282" s="152">
        <v>21.98</v>
      </c>
      <c r="I282" s="151">
        <f t="shared" si="73"/>
        <v>291.11</v>
      </c>
      <c r="J282" s="37">
        <v>113.58</v>
      </c>
      <c r="K282" s="37">
        <v>11.91</v>
      </c>
      <c r="L282" s="150">
        <f t="shared" si="83"/>
        <v>1445.36</v>
      </c>
      <c r="M282" s="54">
        <v>63.34</v>
      </c>
      <c r="N282" s="149">
        <v>69.53</v>
      </c>
      <c r="O282" s="54">
        <v>573.5</v>
      </c>
      <c r="P282" s="148">
        <f t="shared" si="80"/>
        <v>706.37</v>
      </c>
      <c r="Q282" s="147">
        <f t="shared" si="84"/>
        <v>2151.73</v>
      </c>
      <c r="R282" s="36">
        <v>0</v>
      </c>
      <c r="S282" s="36"/>
    </row>
    <row r="283" spans="1:19" ht="15.75" thickBot="1">
      <c r="A283" s="72"/>
      <c r="B283" s="46"/>
      <c r="C283" s="115">
        <f>SUM(C280:C282)</f>
        <v>2595.6000000000004</v>
      </c>
      <c r="D283" s="46">
        <f>SUM(D280:D282)</f>
        <v>404.84000000000003</v>
      </c>
      <c r="E283" s="64">
        <f>SUM(E280:E282)</f>
        <v>672.63</v>
      </c>
      <c r="F283" s="146">
        <f t="shared" si="76"/>
        <v>419.922909</v>
      </c>
      <c r="G283" s="66">
        <f t="shared" si="77"/>
        <v>252.707091</v>
      </c>
      <c r="H283" s="145">
        <f>SUM(H280:H282)</f>
        <v>98.36</v>
      </c>
      <c r="I283" s="144">
        <f t="shared" si="73"/>
        <v>770.99</v>
      </c>
      <c r="J283" s="46">
        <f>SUM(J280:J282)</f>
        <v>435.10999999999996</v>
      </c>
      <c r="K283" s="64">
        <f>SUM(K280:K282)</f>
        <v>44.84</v>
      </c>
      <c r="L283" s="143">
        <f t="shared" si="83"/>
        <v>4251.38</v>
      </c>
      <c r="M283" s="142">
        <f>SUM(M280:M282)</f>
        <v>173.65</v>
      </c>
      <c r="N283" s="141">
        <f>SUM(N280:N282)</f>
        <v>208.59</v>
      </c>
      <c r="O283" s="99">
        <f>SUM(O280:O282)</f>
        <v>1720.5</v>
      </c>
      <c r="P283" s="140">
        <f t="shared" si="80"/>
        <v>2102.74</v>
      </c>
      <c r="Q283" s="139">
        <f t="shared" si="84"/>
        <v>6354.12</v>
      </c>
      <c r="R283" s="138"/>
      <c r="S283" s="36"/>
    </row>
    <row r="284" spans="1:19" ht="15">
      <c r="A284" s="24"/>
      <c r="B284" s="23">
        <v>70</v>
      </c>
      <c r="C284" s="133">
        <v>222532.8</v>
      </c>
      <c r="D284" s="133">
        <f>D283+D279+D275+D271+D267+D263+D259+D255+D251+D247+D243+D239+D235+D231+D227+D223+D219+D215+D211+D207+D203++D199+D195+D191+D187+D183+D179+D175+D171+D167+D163+D159+D155+D151+D147+D143+D139+D135+D131+D127+D123+D119+D115+D111+D107+D103+D99+D95+D91+D87+D83+D79+D75+D71+D67+D63+D59+D55+D51+D47+D43+D39+D35+D31+D27+D23+D19+D15+D11+D7</f>
        <v>35433.340000000004</v>
      </c>
      <c r="E284" s="133">
        <f>E283+E279+E275+E271+E267+E263+E259+E255+E251+E247+E243+E239+E235+E231+E227+E223+E219+E215+E211+E207+E203+E199+E195+E191+E187+E183+E179+E175+E171+E167+E163+E159+E155+E151+E147+E143+E139+E135+E131+E127+E123+E119+E115+E111+E107+E103+E99+E95+E91+E87+E83+E79+E75+E71+E67+E63+E59+E55+E51+E47+E43+E39+E35+E31+E27+E23+E19+E15+E11+E7</f>
        <v>57382.57</v>
      </c>
      <c r="F284" s="45">
        <f t="shared" si="76"/>
        <v>36503.974236</v>
      </c>
      <c r="G284" s="45">
        <f>G283+G279+G275+G271+G267+G263+G259+G255+G251+G247+G243+G239+G235+G231+G227+G223+G219+G215+G211+G207+G199+G195+G191+G187+G183+G179+G175+G171+G167+G163+G159+G155+G151+G147+G143+G139+G135+G131+G127+G123+G119+G115+G107+G103+G99+G95+G91+G87+G79+G75+G83+G71+G67+G63+G59+G55+G51+G47+G43+G39+G35+G31+G27+G23+G19+G15+G11+G7</f>
        <v>20878.595763999998</v>
      </c>
      <c r="H284" s="137">
        <v>8433.42</v>
      </c>
      <c r="I284" s="133">
        <f>I283+I279+I275+I271+I267+I263+I259+I255+I251+I247+I243+I239+I235+I231+I227+I223+I219+I215+I211+I207+I203+I199+I195+I191+I187+I183+I179+I175+I171+I167+I163+I159+I155+I151+I147+I143+I139+I135+I131+I127+I123+I119+I115+I111+I107+I103+I95+I99+I91+I87+I83+I79+I75+I71+I67+I63+I59+I55+I51+I47+I43+I39+I35+I31+I27+I23+I19+I15+I11+I7</f>
        <v>65815.98999999999</v>
      </c>
      <c r="J284" s="133">
        <f>J283+J279+J275+J271+J267+J263+J259+J255+J251+J247+J243+J239+J235+J231+J227+J223+J219+J215+J211+J207+J203+J199+J195+J191+J187+J183+J179+J175+J171+J167+J163+J159+J155+J151+J147+J143+J139+J135+J131+J127+J123+J119+J115+J111+J107+J103+J99+J95+J91+J87+J83+J79+J75+J71+J67+J63+J59+J55+J51+J47+J43+J39+J35+J31+J27+J23+J19+J15+J11+J7</f>
        <v>33743.54000000001</v>
      </c>
      <c r="K284" s="136">
        <v>4044.8</v>
      </c>
      <c r="L284" s="135">
        <f>L283+L279+L275+L271+L267+L263+L259+L255+L251+L247+L243+L239+L235+L231+L227+L223+L219+L215+L211+L207+L203+L199+L195+L191+L187+L183+L179+L175+L171+L167+L163+L159+L155+L151+L147+L143+L139+L135+L131+L127+L123+L119+L115+L111+L107+L103+L99+L95+L91+L87+L83+L79+L75+L71+L67+L63+L59+L55+L51+L47+L43+L39+L35+L31+L27+L23+L19+L15+L11+L7</f>
        <v>361570.45</v>
      </c>
      <c r="M284" s="134">
        <f>M7+M11+M15+M19+M23+M27+M31+M35+M39+M43+M47+M51+M55+M59+M63+M67+M71+M75+M79+M83+M87+M91+M95+M99+M103+M107+M111+M115+M119+M123+M127+M131+M135+M139+M143+M147+M151+M155+M159+M163+M167+M171+M175+M179+M183+M187+M191+M195+M199+M203+M207+M211+M215+M219+M223+M227+M231+M235+M239+M243+M247+M251+M255+M259+M263+M267+M271+M275+M279+M283</f>
        <v>19255.69</v>
      </c>
      <c r="N284" s="133">
        <f>N283+N279+N275+N271+N267+N263+N259+N255+N251+N247+N243+N239+N235+N231+N227+N223+N219+N215+N211+N207+N203+N199+N195+N191+N187+N183+N179+N175+N171+N167+N163+N159+N155+N151+N147+N143+N139+N135+N131+N127+N123+N119+N115+N111+N107+N103+N99+N95+N91+N87+N83+N79+N75+N71+N67+N63+N59+N55+N51+N47+N43+N39+N35+N31+N27+N23+N19+N15+N11+N7</f>
        <v>17882.575</v>
      </c>
      <c r="O284" s="133">
        <v>147507.45</v>
      </c>
      <c r="P284" s="132">
        <f t="shared" si="80"/>
        <v>184645.71500000003</v>
      </c>
      <c r="Q284" s="131">
        <v>546216.16</v>
      </c>
      <c r="R284" s="42">
        <f>SUM(R4:R283)</f>
        <v>534016.22</v>
      </c>
      <c r="S284" s="36"/>
    </row>
    <row r="285" spans="3:18" ht="15">
      <c r="C285" s="129"/>
      <c r="D285" s="130"/>
      <c r="E285" s="129"/>
      <c r="F285" s="129"/>
      <c r="G285" s="129"/>
      <c r="H285" s="4"/>
      <c r="I285" s="2"/>
      <c r="J285" s="6"/>
      <c r="K285" s="2"/>
      <c r="L285" s="4"/>
      <c r="M285" s="4"/>
      <c r="N285" s="126"/>
      <c r="O285" s="126"/>
      <c r="P285" s="9"/>
      <c r="Q285" s="128"/>
      <c r="R285" s="237">
        <v>534016.22</v>
      </c>
    </row>
    <row r="286" spans="3:18" ht="15">
      <c r="C286" s="10" t="s">
        <v>5</v>
      </c>
      <c r="D286" s="126">
        <v>35433.11</v>
      </c>
      <c r="F286" s="2"/>
      <c r="H286" s="126"/>
      <c r="I286" s="126"/>
      <c r="J286" s="10"/>
      <c r="K286" s="126">
        <v>4044.78</v>
      </c>
      <c r="L286" s="4"/>
      <c r="M286" s="6"/>
      <c r="N286" s="9">
        <v>17882.1</v>
      </c>
      <c r="O286" s="126"/>
      <c r="P286" s="9"/>
      <c r="Q286" s="236">
        <v>546215.44</v>
      </c>
      <c r="R286" s="4">
        <f>R284-R285</f>
        <v>0</v>
      </c>
    </row>
    <row r="287" spans="4:18" ht="15">
      <c r="D287" s="126">
        <f>D284-D286</f>
        <v>0.23000000000320142</v>
      </c>
      <c r="F287" s="2"/>
      <c r="K287" s="126">
        <f>K284-K286</f>
        <v>0.01999999999998181</v>
      </c>
      <c r="L287" s="126">
        <f>C284+I284+D284+J284+K284</f>
        <v>361570.47000000003</v>
      </c>
      <c r="M287" t="s">
        <v>62</v>
      </c>
      <c r="N287" s="126">
        <f>N284-N286</f>
        <v>0.4750000000021828</v>
      </c>
      <c r="O287" s="126">
        <f>Q284-L284</f>
        <v>184645.71000000002</v>
      </c>
      <c r="P287" s="6" t="s">
        <v>61</v>
      </c>
      <c r="Q287" s="126">
        <f>Q284-Q286</f>
        <v>0.7200000000884756</v>
      </c>
      <c r="R287" s="2"/>
    </row>
    <row r="288" spans="11:18" ht="15">
      <c r="K288" s="126"/>
      <c r="M288" s="9"/>
      <c r="P288" s="9"/>
      <c r="Q288" s="126">
        <v>3000</v>
      </c>
      <c r="R288" s="4"/>
    </row>
    <row r="289" spans="2:20" ht="15">
      <c r="B289" s="7"/>
      <c r="C289" s="7"/>
      <c r="D289" s="10"/>
      <c r="E289" s="127"/>
      <c r="F289" s="126" t="s">
        <v>39</v>
      </c>
      <c r="G289" s="126"/>
      <c r="H289" s="126"/>
      <c r="I289" s="126"/>
      <c r="K289" s="126"/>
      <c r="L289" s="126"/>
      <c r="M289" s="9"/>
      <c r="O289" s="126"/>
      <c r="P289" s="126"/>
      <c r="Q289" s="126"/>
      <c r="R289" s="4"/>
      <c r="T289" s="235"/>
    </row>
    <row r="290" spans="11:18" ht="15">
      <c r="K290" s="126"/>
      <c r="M290" s="6"/>
      <c r="P290" s="126"/>
      <c r="R290" s="2"/>
    </row>
    <row r="291" spans="17:19" ht="15">
      <c r="Q291" s="126"/>
      <c r="R291" s="126"/>
      <c r="S291" s="126"/>
    </row>
    <row r="292" spans="5:16" ht="15">
      <c r="E292" t="s">
        <v>60</v>
      </c>
      <c r="M292" s="2"/>
      <c r="N292" s="2"/>
      <c r="O292" s="2"/>
      <c r="P292" s="2"/>
    </row>
    <row r="293" spans="3:16" ht="15">
      <c r="C293">
        <v>200.81</v>
      </c>
      <c r="D293">
        <v>24.67</v>
      </c>
      <c r="E293">
        <v>4.88</v>
      </c>
      <c r="M293" s="3"/>
      <c r="N293" s="2"/>
      <c r="O293" s="3"/>
      <c r="P293" s="2"/>
    </row>
    <row r="294" spans="3:16" ht="15">
      <c r="C294" s="235" t="s">
        <v>59</v>
      </c>
      <c r="D294">
        <v>120.88</v>
      </c>
      <c r="E294">
        <v>14.85</v>
      </c>
      <c r="H294">
        <v>8.14</v>
      </c>
      <c r="M294" s="2"/>
      <c r="N294" s="2"/>
      <c r="O294" s="2"/>
      <c r="P294" s="2"/>
    </row>
    <row r="295" spans="3:8" ht="15">
      <c r="C295" t="s">
        <v>58</v>
      </c>
      <c r="D295">
        <v>189.09</v>
      </c>
      <c r="E295">
        <v>58</v>
      </c>
      <c r="H295">
        <v>3.26</v>
      </c>
    </row>
  </sheetData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9"/>
  <sheetViews>
    <sheetView tabSelected="1" workbookViewId="0" topLeftCell="A1">
      <selection activeCell="A1" sqref="A1:U293"/>
    </sheetView>
  </sheetViews>
  <sheetFormatPr defaultColWidth="9.140625" defaultRowHeight="15"/>
  <cols>
    <col min="2" max="2" width="3.7109375" style="0" customWidth="1"/>
    <col min="3" max="3" width="9.8515625" style="0" customWidth="1"/>
    <col min="4" max="4" width="9.57421875" style="0" customWidth="1"/>
    <col min="5" max="6" width="8.00390625" style="0" customWidth="1"/>
    <col min="7" max="7" width="8.140625" style="0" customWidth="1"/>
    <col min="8" max="8" width="7.8515625" style="0" customWidth="1"/>
    <col min="10" max="10" width="8.00390625" style="0" customWidth="1"/>
    <col min="11" max="11" width="6.7109375" style="0" customWidth="1"/>
    <col min="12" max="12" width="10.28125" style="0" customWidth="1"/>
    <col min="13" max="13" width="8.57421875" style="0" customWidth="1"/>
    <col min="14" max="15" width="9.421875" style="0" customWidth="1"/>
    <col min="16" max="16" width="11.57421875" style="0" customWidth="1"/>
    <col min="17" max="17" width="10.57421875" style="0" customWidth="1"/>
    <col min="18" max="18" width="10.28125" style="0" customWidth="1"/>
    <col min="19" max="19" width="20.7109375" style="0" customWidth="1"/>
    <col min="20" max="20" width="4.421875" style="0" customWidth="1"/>
  </cols>
  <sheetData>
    <row r="1" ht="15">
      <c r="I1" s="234" t="s">
        <v>22</v>
      </c>
    </row>
    <row r="2" spans="1:17" ht="15">
      <c r="A2" t="s">
        <v>57</v>
      </c>
      <c r="E2" s="36" t="s">
        <v>56</v>
      </c>
      <c r="F2" s="2"/>
      <c r="G2" s="2"/>
      <c r="H2" t="s">
        <v>51</v>
      </c>
      <c r="I2" s="25" t="s">
        <v>55</v>
      </c>
      <c r="P2" t="s">
        <v>34</v>
      </c>
      <c r="Q2" t="s">
        <v>5</v>
      </c>
    </row>
    <row r="3" spans="1:20" ht="15">
      <c r="A3" s="36" t="s">
        <v>33</v>
      </c>
      <c r="B3" s="36" t="s">
        <v>19</v>
      </c>
      <c r="C3" s="124" t="s">
        <v>32</v>
      </c>
      <c r="D3" s="121" t="s">
        <v>31</v>
      </c>
      <c r="E3" s="36" t="s">
        <v>54</v>
      </c>
      <c r="F3" s="158" t="s">
        <v>52</v>
      </c>
      <c r="G3" s="158" t="s">
        <v>53</v>
      </c>
      <c r="H3" s="158" t="s">
        <v>52</v>
      </c>
      <c r="I3" s="25" t="s">
        <v>51</v>
      </c>
      <c r="J3" s="121" t="s">
        <v>28</v>
      </c>
      <c r="K3" s="36" t="s">
        <v>27</v>
      </c>
      <c r="L3" s="233" t="s">
        <v>26</v>
      </c>
      <c r="M3" s="121" t="s">
        <v>25</v>
      </c>
      <c r="N3" s="119" t="s">
        <v>50</v>
      </c>
      <c r="O3" s="119" t="s">
        <v>23</v>
      </c>
      <c r="P3" s="119" t="s">
        <v>22</v>
      </c>
      <c r="Q3" s="232" t="s">
        <v>22</v>
      </c>
      <c r="R3" s="119" t="s">
        <v>21</v>
      </c>
      <c r="S3" s="119" t="s">
        <v>49</v>
      </c>
      <c r="T3" s="36" t="s">
        <v>19</v>
      </c>
    </row>
    <row r="4" spans="1:20" ht="15">
      <c r="A4" s="36" t="s">
        <v>42</v>
      </c>
      <c r="B4" s="36">
        <v>1</v>
      </c>
      <c r="C4" s="118">
        <v>876.4</v>
      </c>
      <c r="D4" s="118">
        <v>26.89</v>
      </c>
      <c r="E4" s="35">
        <v>20.5</v>
      </c>
      <c r="F4" s="41">
        <f>E4-G4</f>
        <v>12.79815</v>
      </c>
      <c r="G4" s="41">
        <f>E4*37.57%</f>
        <v>7.701849999999999</v>
      </c>
      <c r="H4" s="41">
        <v>71.68</v>
      </c>
      <c r="I4" s="111">
        <f aca="true" t="shared" si="0" ref="I4:I67">SUM(F4:H4)</f>
        <v>92.18</v>
      </c>
      <c r="J4" s="117">
        <v>269.85</v>
      </c>
      <c r="K4" s="118">
        <v>15.51</v>
      </c>
      <c r="L4" s="155">
        <f aca="true" t="shared" si="1" ref="L4:L11">C4+D4+I4+J4+K4</f>
        <v>1280.8300000000002</v>
      </c>
      <c r="M4" s="117">
        <v>62.72</v>
      </c>
      <c r="N4" s="231">
        <v>70.43</v>
      </c>
      <c r="O4" s="230">
        <v>604.09</v>
      </c>
      <c r="P4" s="155">
        <f>SUM(M4:O4)</f>
        <v>737.24</v>
      </c>
      <c r="Q4" s="185">
        <f>L4+P4</f>
        <v>2018.0700000000002</v>
      </c>
      <c r="R4" s="42">
        <v>0</v>
      </c>
      <c r="S4" s="36"/>
      <c r="T4" s="25">
        <v>1</v>
      </c>
    </row>
    <row r="5" spans="1:20" ht="15">
      <c r="A5" s="36" t="s">
        <v>41</v>
      </c>
      <c r="B5" s="36"/>
      <c r="C5" s="118">
        <v>876.4</v>
      </c>
      <c r="D5" s="83">
        <v>85.41</v>
      </c>
      <c r="E5" s="83">
        <v>187.57</v>
      </c>
      <c r="F5" s="41">
        <f>E5-G5</f>
        <v>117.099951</v>
      </c>
      <c r="G5" s="41">
        <f>E5*37.57%</f>
        <v>70.47004899999999</v>
      </c>
      <c r="H5" s="222">
        <v>27.86</v>
      </c>
      <c r="I5" s="157">
        <f t="shared" si="0"/>
        <v>215.43</v>
      </c>
      <c r="J5" s="117">
        <v>269.85</v>
      </c>
      <c r="K5" s="83">
        <v>11.41</v>
      </c>
      <c r="L5" s="155">
        <f t="shared" si="1"/>
        <v>1458.5000000000002</v>
      </c>
      <c r="M5" s="83">
        <v>62.11</v>
      </c>
      <c r="N5" s="231">
        <v>70.43</v>
      </c>
      <c r="O5" s="230">
        <v>604.09</v>
      </c>
      <c r="P5" s="155">
        <f>SUM(M5:O5)</f>
        <v>736.6300000000001</v>
      </c>
      <c r="Q5" s="185">
        <f>L5+P5</f>
        <v>2195.13</v>
      </c>
      <c r="R5" s="36">
        <v>0</v>
      </c>
      <c r="S5" s="36"/>
      <c r="T5" s="25"/>
    </row>
    <row r="6" spans="1:20" ht="15.75" thickBot="1">
      <c r="A6" s="37" t="s">
        <v>40</v>
      </c>
      <c r="B6" s="37"/>
      <c r="C6" s="118">
        <v>876.4</v>
      </c>
      <c r="D6" s="118">
        <v>140.15</v>
      </c>
      <c r="E6" s="35">
        <v>253.65</v>
      </c>
      <c r="F6" s="55">
        <f>E6-G6</f>
        <v>158.35369500000002</v>
      </c>
      <c r="G6" s="55">
        <f>E6*37.57%</f>
        <v>95.29630499999999</v>
      </c>
      <c r="H6" s="41">
        <v>52.01</v>
      </c>
      <c r="I6" s="111">
        <f t="shared" si="0"/>
        <v>305.66</v>
      </c>
      <c r="J6" s="117">
        <v>0</v>
      </c>
      <c r="K6" s="118">
        <v>13.57</v>
      </c>
      <c r="L6" s="155">
        <f t="shared" si="1"/>
        <v>1335.78</v>
      </c>
      <c r="M6" s="117">
        <v>71.13</v>
      </c>
      <c r="N6" s="231">
        <v>70.43</v>
      </c>
      <c r="O6" s="230">
        <v>604.09</v>
      </c>
      <c r="P6" s="148">
        <f>SUM(M6:O6)</f>
        <v>745.6500000000001</v>
      </c>
      <c r="Q6" s="178">
        <f>L6+P6</f>
        <v>2081.4300000000003</v>
      </c>
      <c r="R6" s="36">
        <v>0</v>
      </c>
      <c r="S6" s="37"/>
      <c r="T6" s="53"/>
    </row>
    <row r="7" spans="1:20" ht="15.75" thickBot="1">
      <c r="A7" s="229"/>
      <c r="B7" s="228"/>
      <c r="C7" s="114">
        <f aca="true" t="shared" si="2" ref="C7:H7">SUM(C4:C6)</f>
        <v>2629.2</v>
      </c>
      <c r="D7" s="114">
        <f t="shared" si="2"/>
        <v>252.45</v>
      </c>
      <c r="E7" s="113">
        <f t="shared" si="2"/>
        <v>461.72</v>
      </c>
      <c r="F7" s="146">
        <f t="shared" si="2"/>
        <v>288.251796</v>
      </c>
      <c r="G7" s="163">
        <f t="shared" si="2"/>
        <v>173.46820399999996</v>
      </c>
      <c r="H7" s="227">
        <f t="shared" si="2"/>
        <v>151.55</v>
      </c>
      <c r="I7" s="114">
        <f t="shared" si="0"/>
        <v>613.27</v>
      </c>
      <c r="J7" s="114">
        <f>SUM(J4:J6)</f>
        <v>539.7</v>
      </c>
      <c r="K7" s="114">
        <f>SUM(K4:K6)</f>
        <v>40.49</v>
      </c>
      <c r="L7" s="165">
        <f t="shared" si="1"/>
        <v>4075.1099999999997</v>
      </c>
      <c r="M7" s="114">
        <f>SUM(M4:M6)</f>
        <v>195.95999999999998</v>
      </c>
      <c r="N7" s="114">
        <f>SUM(N4:N6)</f>
        <v>211.29000000000002</v>
      </c>
      <c r="O7" s="113">
        <f>SUM(O4:O6)</f>
        <v>1812.27</v>
      </c>
      <c r="P7" s="143">
        <f>SUM(P4:P6)</f>
        <v>2219.5200000000004</v>
      </c>
      <c r="Q7" s="187">
        <f>SUM(Q4:Q6)</f>
        <v>6294.630000000001</v>
      </c>
      <c r="R7" s="161"/>
      <c r="S7" s="88"/>
      <c r="T7" s="67"/>
    </row>
    <row r="8" spans="1:20" ht="15">
      <c r="A8" s="36" t="s">
        <v>42</v>
      </c>
      <c r="B8" s="13">
        <v>2</v>
      </c>
      <c r="C8" s="153">
        <v>870.8</v>
      </c>
      <c r="D8" s="84">
        <v>392.18</v>
      </c>
      <c r="E8" s="84">
        <v>667.32</v>
      </c>
      <c r="F8" s="45">
        <f aca="true" t="shared" si="3" ref="F8:F39">E8-G8</f>
        <v>416.60787600000003</v>
      </c>
      <c r="G8" s="45">
        <f aca="true" t="shared" si="4" ref="G8:G71">E8*37.57%</f>
        <v>250.71212400000002</v>
      </c>
      <c r="H8" s="160">
        <v>71.22</v>
      </c>
      <c r="I8" s="159">
        <f t="shared" si="0"/>
        <v>738.5400000000001</v>
      </c>
      <c r="J8" s="84">
        <v>539.7</v>
      </c>
      <c r="K8" s="84">
        <v>15.41</v>
      </c>
      <c r="L8" s="156">
        <f t="shared" si="1"/>
        <v>2556.63</v>
      </c>
      <c r="M8" s="84">
        <v>125.44</v>
      </c>
      <c r="N8" s="153">
        <f>31.1*2.25</f>
        <v>69.97500000000001</v>
      </c>
      <c r="O8" s="84">
        <v>600.23</v>
      </c>
      <c r="P8" s="156">
        <f aca="true" t="shared" si="5" ref="P8:P39">SUM(M8:O8)</f>
        <v>795.645</v>
      </c>
      <c r="Q8" s="226">
        <f>L8+P8</f>
        <v>3352.275</v>
      </c>
      <c r="R8" s="36">
        <v>0</v>
      </c>
      <c r="S8" s="13"/>
      <c r="T8" s="23">
        <v>2</v>
      </c>
    </row>
    <row r="9" spans="1:20" ht="15">
      <c r="A9" s="36" t="s">
        <v>41</v>
      </c>
      <c r="B9" s="36"/>
      <c r="C9" s="44">
        <v>870.8</v>
      </c>
      <c r="D9" s="36">
        <v>392.18</v>
      </c>
      <c r="E9" s="36">
        <v>349.23</v>
      </c>
      <c r="F9" s="41">
        <f t="shared" si="3"/>
        <v>218.024289</v>
      </c>
      <c r="G9" s="41">
        <f t="shared" si="4"/>
        <v>131.205711</v>
      </c>
      <c r="H9" s="158">
        <v>27.68</v>
      </c>
      <c r="I9" s="157">
        <f t="shared" si="0"/>
        <v>376.91</v>
      </c>
      <c r="J9" s="84">
        <v>539.7</v>
      </c>
      <c r="K9" s="36">
        <v>11.34</v>
      </c>
      <c r="L9" s="155">
        <f t="shared" si="1"/>
        <v>2190.9300000000003</v>
      </c>
      <c r="M9" s="36">
        <v>124.22</v>
      </c>
      <c r="N9" s="153">
        <f>31.1*2.25</f>
        <v>69.97500000000001</v>
      </c>
      <c r="O9" s="84">
        <v>600.23</v>
      </c>
      <c r="P9" s="155">
        <f t="shared" si="5"/>
        <v>794.425</v>
      </c>
      <c r="Q9" s="31">
        <f>L9+P9</f>
        <v>2985.3550000000005</v>
      </c>
      <c r="R9" s="36">
        <v>0</v>
      </c>
      <c r="S9" s="36"/>
      <c r="T9" s="25"/>
    </row>
    <row r="10" spans="1:20" ht="15.75" thickBot="1">
      <c r="A10" s="37" t="s">
        <v>40</v>
      </c>
      <c r="B10" s="37"/>
      <c r="C10" s="44">
        <v>870.8</v>
      </c>
      <c r="D10" s="13">
        <v>1052.08</v>
      </c>
      <c r="E10" s="13">
        <v>1018.97</v>
      </c>
      <c r="F10" s="41">
        <f t="shared" si="3"/>
        <v>636.142971</v>
      </c>
      <c r="G10" s="41">
        <f t="shared" si="4"/>
        <v>382.827029</v>
      </c>
      <c r="H10" s="186">
        <v>51.68</v>
      </c>
      <c r="I10" s="159">
        <f t="shared" si="0"/>
        <v>1070.65</v>
      </c>
      <c r="J10" s="13">
        <v>0</v>
      </c>
      <c r="K10" s="13">
        <v>13.49</v>
      </c>
      <c r="L10" s="156">
        <f t="shared" si="1"/>
        <v>3007.0199999999995</v>
      </c>
      <c r="M10" s="13">
        <v>142.26</v>
      </c>
      <c r="N10" s="149">
        <f>31.1*2.25</f>
        <v>69.97500000000001</v>
      </c>
      <c r="O10" s="84">
        <v>600.23</v>
      </c>
      <c r="P10" s="148">
        <f t="shared" si="5"/>
        <v>812.465</v>
      </c>
      <c r="Q10" s="31">
        <f>L10+P10</f>
        <v>3819.4849999999997</v>
      </c>
      <c r="R10" s="36">
        <v>0</v>
      </c>
      <c r="S10" s="37"/>
      <c r="T10" s="53"/>
    </row>
    <row r="11" spans="1:20" ht="15.75" thickBot="1">
      <c r="A11" s="52"/>
      <c r="B11" s="46"/>
      <c r="C11" s="115">
        <f>SUM(C8:C10)</f>
        <v>2612.3999999999996</v>
      </c>
      <c r="D11" s="46">
        <f>SUM(D8:D10)</f>
        <v>1836.44</v>
      </c>
      <c r="E11" s="46">
        <f>SUM(E8:E10)</f>
        <v>2035.52</v>
      </c>
      <c r="F11" s="200">
        <f t="shared" si="3"/>
        <v>1270.7751360000002</v>
      </c>
      <c r="G11" s="200">
        <f t="shared" si="4"/>
        <v>764.7448639999999</v>
      </c>
      <c r="H11" s="199">
        <f>SUM(H8:H10)</f>
        <v>150.58</v>
      </c>
      <c r="I11" s="115">
        <f t="shared" si="0"/>
        <v>2186.1</v>
      </c>
      <c r="J11" s="46">
        <f>SUM(J8:J10)</f>
        <v>1079.4</v>
      </c>
      <c r="K11" s="46">
        <f>SUM(K8:K10)</f>
        <v>40.24</v>
      </c>
      <c r="L11" s="165">
        <f t="shared" si="1"/>
        <v>7754.58</v>
      </c>
      <c r="M11" s="46">
        <f>SUM(M8:M10)</f>
        <v>391.91999999999996</v>
      </c>
      <c r="N11" s="141">
        <f>SUM(N8:N10)</f>
        <v>209.925</v>
      </c>
      <c r="O11" s="142">
        <f>SUM(O8:O10)</f>
        <v>1800.69</v>
      </c>
      <c r="P11" s="143">
        <f t="shared" si="5"/>
        <v>2402.535</v>
      </c>
      <c r="Q11" s="187">
        <f>SUM(Q8:Q10)</f>
        <v>10157.115000000002</v>
      </c>
      <c r="R11" s="161"/>
      <c r="S11" s="107"/>
      <c r="T11" s="99"/>
    </row>
    <row r="12" spans="1:20" ht="15">
      <c r="A12" s="36" t="s">
        <v>42</v>
      </c>
      <c r="B12" s="13">
        <v>3</v>
      </c>
      <c r="C12" s="153">
        <v>971.6</v>
      </c>
      <c r="D12" s="84">
        <v>99.49</v>
      </c>
      <c r="E12" s="84">
        <v>155.35</v>
      </c>
      <c r="F12" s="41">
        <f t="shared" si="3"/>
        <v>96.985005</v>
      </c>
      <c r="G12" s="41">
        <f t="shared" si="4"/>
        <v>58.36499499999999</v>
      </c>
      <c r="H12" s="160">
        <v>79.46</v>
      </c>
      <c r="I12" s="159">
        <f t="shared" si="0"/>
        <v>234.81</v>
      </c>
      <c r="J12" s="84">
        <v>269.85</v>
      </c>
      <c r="K12" s="84">
        <v>12.03</v>
      </c>
      <c r="L12" s="156">
        <f aca="true" t="shared" si="6" ref="L12:L17">K12+J12+I12+D12+C12</f>
        <v>1587.7800000000002</v>
      </c>
      <c r="M12" s="84">
        <v>62.72</v>
      </c>
      <c r="N12" s="153">
        <f>34.7*2.25</f>
        <v>78.075</v>
      </c>
      <c r="O12" s="84">
        <v>669.71</v>
      </c>
      <c r="P12" s="156">
        <f t="shared" si="5"/>
        <v>810.5050000000001</v>
      </c>
      <c r="Q12" s="185">
        <f>L12+P12</f>
        <v>2398.2850000000003</v>
      </c>
      <c r="R12" s="36">
        <v>2413.2</v>
      </c>
      <c r="S12" s="13">
        <v>481919</v>
      </c>
      <c r="T12" s="23">
        <v>3</v>
      </c>
    </row>
    <row r="13" spans="1:20" ht="15">
      <c r="A13" s="36" t="s">
        <v>41</v>
      </c>
      <c r="B13" s="36"/>
      <c r="C13" s="44">
        <v>971.6</v>
      </c>
      <c r="D13" s="36">
        <v>226.22</v>
      </c>
      <c r="E13" s="36">
        <v>265.41</v>
      </c>
      <c r="F13" s="41">
        <f t="shared" si="3"/>
        <v>165.69546300000002</v>
      </c>
      <c r="G13" s="41">
        <f t="shared" si="4"/>
        <v>99.714537</v>
      </c>
      <c r="H13" s="158">
        <v>30.88</v>
      </c>
      <c r="I13" s="157">
        <f t="shared" si="0"/>
        <v>296.29</v>
      </c>
      <c r="J13" s="84">
        <v>269.85</v>
      </c>
      <c r="K13" s="36">
        <v>8.85</v>
      </c>
      <c r="L13" s="155">
        <f t="shared" si="6"/>
        <v>1772.81</v>
      </c>
      <c r="M13" s="36">
        <v>62.11</v>
      </c>
      <c r="N13" s="153">
        <f>34.7*2.25</f>
        <v>78.075</v>
      </c>
      <c r="O13" s="84">
        <v>669.71</v>
      </c>
      <c r="P13" s="155">
        <f t="shared" si="5"/>
        <v>809.895</v>
      </c>
      <c r="Q13" s="178">
        <f>L13+P13</f>
        <v>2582.705</v>
      </c>
      <c r="R13" s="36">
        <v>2398.29</v>
      </c>
      <c r="S13" s="36">
        <v>58366</v>
      </c>
      <c r="T13" s="25"/>
    </row>
    <row r="14" spans="1:20" ht="15.75" thickBot="1">
      <c r="A14" s="37" t="s">
        <v>40</v>
      </c>
      <c r="B14" s="37"/>
      <c r="C14" s="44">
        <v>971.6</v>
      </c>
      <c r="D14" s="13">
        <v>172.03</v>
      </c>
      <c r="E14" s="13">
        <v>218.85</v>
      </c>
      <c r="F14" s="55">
        <f t="shared" si="3"/>
        <v>136.62805500000002</v>
      </c>
      <c r="G14" s="55">
        <f t="shared" si="4"/>
        <v>82.22194499999999</v>
      </c>
      <c r="H14" s="186">
        <v>57.66</v>
      </c>
      <c r="I14" s="159">
        <f t="shared" si="0"/>
        <v>276.51</v>
      </c>
      <c r="J14" s="13">
        <v>0</v>
      </c>
      <c r="K14" s="13">
        <v>10.53</v>
      </c>
      <c r="L14" s="150">
        <f t="shared" si="6"/>
        <v>1430.67</v>
      </c>
      <c r="M14" s="13">
        <v>71.13</v>
      </c>
      <c r="N14" s="153">
        <f>34.7*2.25</f>
        <v>78.075</v>
      </c>
      <c r="O14" s="84">
        <v>669.71</v>
      </c>
      <c r="P14" s="148">
        <f t="shared" si="5"/>
        <v>818.915</v>
      </c>
      <c r="Q14" s="178">
        <f>L14+P14</f>
        <v>2249.585</v>
      </c>
      <c r="R14" s="36">
        <v>4000</v>
      </c>
      <c r="S14" s="37">
        <v>250593</v>
      </c>
      <c r="T14" s="53"/>
    </row>
    <row r="15" spans="1:20" ht="15.75" thickBot="1">
      <c r="A15" s="72"/>
      <c r="B15" s="27"/>
      <c r="C15" s="115">
        <f>SUM(C12:C14)</f>
        <v>2914.8</v>
      </c>
      <c r="D15" s="46">
        <f>SUM(D12:D14)</f>
        <v>497.74</v>
      </c>
      <c r="E15" s="64">
        <f>SUM(E12:E14)</f>
        <v>639.61</v>
      </c>
      <c r="F15" s="146">
        <f t="shared" si="3"/>
        <v>399.30852300000004</v>
      </c>
      <c r="G15" s="163">
        <f t="shared" si="4"/>
        <v>240.30147699999998</v>
      </c>
      <c r="H15" s="162">
        <f>SUM(H12:H14)</f>
        <v>168</v>
      </c>
      <c r="I15" s="115">
        <f t="shared" si="0"/>
        <v>807.61</v>
      </c>
      <c r="J15" s="46">
        <f>SUM(J12:J14)</f>
        <v>539.7</v>
      </c>
      <c r="K15" s="64">
        <f>SUM(K12:K14)</f>
        <v>31.409999999999997</v>
      </c>
      <c r="L15" s="143">
        <f t="shared" si="6"/>
        <v>4791.26</v>
      </c>
      <c r="M15" s="99">
        <f>SUM(M12:M14)</f>
        <v>195.95999999999998</v>
      </c>
      <c r="N15" s="115">
        <f>SUM(N12:N14)</f>
        <v>234.22500000000002</v>
      </c>
      <c r="O15" s="64">
        <f>SUM(O12:O14)</f>
        <v>2009.13</v>
      </c>
      <c r="P15" s="143">
        <f t="shared" si="5"/>
        <v>2439.315</v>
      </c>
      <c r="Q15" s="187">
        <f>SUM(Q12:Q14)</f>
        <v>7230.575</v>
      </c>
      <c r="R15" s="161"/>
      <c r="S15" s="107"/>
      <c r="T15" s="99"/>
    </row>
    <row r="16" spans="1:20" ht="15">
      <c r="A16" s="36" t="s">
        <v>42</v>
      </c>
      <c r="B16" s="13">
        <v>4</v>
      </c>
      <c r="C16" s="153">
        <v>1285.2</v>
      </c>
      <c r="D16" s="153">
        <v>49.92</v>
      </c>
      <c r="E16" s="84">
        <v>136.09</v>
      </c>
      <c r="F16" s="45">
        <f t="shared" si="3"/>
        <v>84.960987</v>
      </c>
      <c r="G16" s="45">
        <f t="shared" si="4"/>
        <v>51.129013</v>
      </c>
      <c r="H16" s="160">
        <v>105.11</v>
      </c>
      <c r="I16" s="159">
        <f t="shared" si="0"/>
        <v>241.2</v>
      </c>
      <c r="J16" s="84">
        <v>269.85</v>
      </c>
      <c r="K16" s="84">
        <v>15.92</v>
      </c>
      <c r="L16" s="156">
        <f t="shared" si="6"/>
        <v>1862.0900000000001</v>
      </c>
      <c r="M16" s="84">
        <v>62.72</v>
      </c>
      <c r="N16" s="225">
        <v>103.28</v>
      </c>
      <c r="O16" s="84">
        <v>885.87</v>
      </c>
      <c r="P16" s="156">
        <f t="shared" si="5"/>
        <v>1051.87</v>
      </c>
      <c r="Q16" s="185">
        <f aca="true" t="shared" si="7" ref="Q16:Q26">L16+P16</f>
        <v>2913.96</v>
      </c>
      <c r="R16" s="36">
        <v>2844.42</v>
      </c>
      <c r="S16" s="13">
        <v>391221</v>
      </c>
      <c r="T16" s="23">
        <v>4</v>
      </c>
    </row>
    <row r="17" spans="1:20" ht="15">
      <c r="A17" s="36" t="s">
        <v>41</v>
      </c>
      <c r="B17" s="36"/>
      <c r="C17" s="44">
        <v>1285.2</v>
      </c>
      <c r="D17" s="36">
        <v>72.18</v>
      </c>
      <c r="E17" s="36">
        <v>184.46</v>
      </c>
      <c r="F17" s="41">
        <f t="shared" si="3"/>
        <v>115.15837800000001</v>
      </c>
      <c r="G17" s="41">
        <f t="shared" si="4"/>
        <v>69.301622</v>
      </c>
      <c r="H17" s="158">
        <v>40.85</v>
      </c>
      <c r="I17" s="157">
        <f t="shared" si="0"/>
        <v>225.31</v>
      </c>
      <c r="J17" s="84">
        <v>269.85</v>
      </c>
      <c r="K17" s="36">
        <v>16.74</v>
      </c>
      <c r="L17" s="155">
        <f t="shared" si="6"/>
        <v>1869.2800000000002</v>
      </c>
      <c r="M17" s="36">
        <v>62.11</v>
      </c>
      <c r="N17" s="153">
        <f>45.9*2.25</f>
        <v>103.27499999999999</v>
      </c>
      <c r="O17" s="84">
        <v>885.87</v>
      </c>
      <c r="P17" s="155">
        <f t="shared" si="5"/>
        <v>1051.255</v>
      </c>
      <c r="Q17" s="178">
        <f t="shared" si="7"/>
        <v>2920.5350000000003</v>
      </c>
      <c r="R17" s="36">
        <v>2950</v>
      </c>
      <c r="S17" s="36">
        <v>90408</v>
      </c>
      <c r="T17" s="25"/>
    </row>
    <row r="18" spans="1:20" ht="15.75" thickBot="1">
      <c r="A18" s="37" t="s">
        <v>40</v>
      </c>
      <c r="B18" s="37"/>
      <c r="C18" s="44">
        <v>1285.2</v>
      </c>
      <c r="D18" s="13">
        <v>139.85</v>
      </c>
      <c r="E18" s="13">
        <v>273.08</v>
      </c>
      <c r="F18" s="55">
        <f t="shared" si="3"/>
        <v>170.48384399999998</v>
      </c>
      <c r="G18" s="55">
        <f t="shared" si="4"/>
        <v>102.596156</v>
      </c>
      <c r="H18" s="186">
        <v>76.28</v>
      </c>
      <c r="I18" s="159">
        <f t="shared" si="0"/>
        <v>349.36</v>
      </c>
      <c r="J18" s="13">
        <v>0</v>
      </c>
      <c r="K18" s="13">
        <v>19.9</v>
      </c>
      <c r="L18" s="155">
        <f>C18+D18+E18+H18+K18</f>
        <v>1794.31</v>
      </c>
      <c r="M18" s="13">
        <v>71.13</v>
      </c>
      <c r="N18" s="149">
        <v>103.28</v>
      </c>
      <c r="O18" s="84">
        <v>885.87</v>
      </c>
      <c r="P18" s="148">
        <f t="shared" si="5"/>
        <v>1060.28</v>
      </c>
      <c r="Q18" s="178">
        <f t="shared" si="7"/>
        <v>2854.59</v>
      </c>
      <c r="R18" s="36">
        <v>5857</v>
      </c>
      <c r="S18" s="37" t="s">
        <v>48</v>
      </c>
      <c r="T18" s="53"/>
    </row>
    <row r="19" spans="1:20" ht="15.75" thickBot="1">
      <c r="A19" s="52"/>
      <c r="B19" s="46"/>
      <c r="C19" s="115">
        <f>SUM(C16:C18)</f>
        <v>3855.6000000000004</v>
      </c>
      <c r="D19" s="115">
        <f>SUM(D16:D18)</f>
        <v>261.95</v>
      </c>
      <c r="E19" s="64">
        <f>SUM(E16:E18)</f>
        <v>593.63</v>
      </c>
      <c r="F19" s="146">
        <f t="shared" si="3"/>
        <v>370.603209</v>
      </c>
      <c r="G19" s="163">
        <f t="shared" si="4"/>
        <v>223.02679099999997</v>
      </c>
      <c r="H19" s="162">
        <f>SUM(H16:H18)</f>
        <v>222.24</v>
      </c>
      <c r="I19" s="115">
        <f t="shared" si="0"/>
        <v>815.87</v>
      </c>
      <c r="J19" s="46">
        <f>SUM(J16:J18)</f>
        <v>539.7</v>
      </c>
      <c r="K19" s="46">
        <f>SUM(K16:K18)</f>
        <v>52.559999999999995</v>
      </c>
      <c r="L19" s="165">
        <f aca="true" t="shared" si="8" ref="L19:L34">K19+J19+I19+D19+C19</f>
        <v>5525.68</v>
      </c>
      <c r="M19" s="64">
        <f>SUM(M16:M18)</f>
        <v>195.95999999999998</v>
      </c>
      <c r="N19" s="141">
        <f>SUM(N16:N18)</f>
        <v>309.83500000000004</v>
      </c>
      <c r="O19" s="211">
        <f>SUM(O16:O18)</f>
        <v>2657.61</v>
      </c>
      <c r="P19" s="143">
        <f t="shared" si="5"/>
        <v>3163.405</v>
      </c>
      <c r="Q19" s="187">
        <f t="shared" si="7"/>
        <v>8689.085000000001</v>
      </c>
      <c r="R19" s="161"/>
      <c r="S19" s="107"/>
      <c r="T19" s="99"/>
    </row>
    <row r="20" spans="1:20" ht="15">
      <c r="A20" s="36" t="s">
        <v>42</v>
      </c>
      <c r="B20" s="13">
        <v>5</v>
      </c>
      <c r="C20" s="153">
        <v>868</v>
      </c>
      <c r="D20" s="84">
        <v>26.71</v>
      </c>
      <c r="E20" s="84">
        <v>29.02</v>
      </c>
      <c r="F20" s="45">
        <f t="shared" si="3"/>
        <v>18.117186</v>
      </c>
      <c r="G20" s="45">
        <f t="shared" si="4"/>
        <v>10.902814</v>
      </c>
      <c r="H20" s="160">
        <v>70.99</v>
      </c>
      <c r="I20" s="159">
        <f t="shared" si="0"/>
        <v>100.00999999999999</v>
      </c>
      <c r="J20" s="84">
        <v>0</v>
      </c>
      <c r="K20" s="84">
        <v>10.79</v>
      </c>
      <c r="L20" s="156">
        <f t="shared" si="8"/>
        <v>1005.51</v>
      </c>
      <c r="M20" s="84">
        <v>62.72</v>
      </c>
      <c r="N20" s="153">
        <v>69.75</v>
      </c>
      <c r="O20" s="84">
        <v>598.3</v>
      </c>
      <c r="P20" s="156">
        <f t="shared" si="5"/>
        <v>730.77</v>
      </c>
      <c r="Q20" s="185">
        <f t="shared" si="7"/>
        <v>1736.28</v>
      </c>
      <c r="R20" s="36">
        <v>0</v>
      </c>
      <c r="S20" s="13"/>
      <c r="T20" s="23">
        <v>5</v>
      </c>
    </row>
    <row r="21" spans="1:20" ht="15">
      <c r="A21" s="36" t="s">
        <v>41</v>
      </c>
      <c r="B21" s="36"/>
      <c r="C21" s="42">
        <v>868</v>
      </c>
      <c r="D21" s="36">
        <v>60.15</v>
      </c>
      <c r="E21" s="36">
        <v>81.98</v>
      </c>
      <c r="F21" s="41">
        <f t="shared" si="3"/>
        <v>51.180114</v>
      </c>
      <c r="G21" s="41">
        <f t="shared" si="4"/>
        <v>30.799886</v>
      </c>
      <c r="H21" s="158">
        <v>27.59</v>
      </c>
      <c r="I21" s="157">
        <f t="shared" si="0"/>
        <v>109.57000000000001</v>
      </c>
      <c r="J21" s="36">
        <v>0</v>
      </c>
      <c r="K21" s="36">
        <v>7.94</v>
      </c>
      <c r="L21" s="155">
        <f t="shared" si="8"/>
        <v>1045.66</v>
      </c>
      <c r="M21" s="36">
        <v>62.11</v>
      </c>
      <c r="N21" s="153">
        <v>69.75</v>
      </c>
      <c r="O21" s="84">
        <v>598.3</v>
      </c>
      <c r="P21" s="155">
        <f t="shared" si="5"/>
        <v>730.16</v>
      </c>
      <c r="Q21" s="178">
        <f t="shared" si="7"/>
        <v>1775.8200000000002</v>
      </c>
      <c r="R21" s="36">
        <v>0</v>
      </c>
      <c r="S21" s="36"/>
      <c r="T21" s="25"/>
    </row>
    <row r="22" spans="1:20" ht="15.75" thickBot="1">
      <c r="A22" s="37" t="s">
        <v>40</v>
      </c>
      <c r="B22" s="37"/>
      <c r="C22" s="44">
        <v>868</v>
      </c>
      <c r="D22" s="13">
        <v>15.58</v>
      </c>
      <c r="E22" s="13">
        <v>12.09</v>
      </c>
      <c r="F22" s="55">
        <f t="shared" si="3"/>
        <v>7.5477870000000005</v>
      </c>
      <c r="G22" s="55">
        <f t="shared" si="4"/>
        <v>4.542212999999999</v>
      </c>
      <c r="H22" s="186">
        <v>51.52</v>
      </c>
      <c r="I22" s="159">
        <f t="shared" si="0"/>
        <v>63.61</v>
      </c>
      <c r="J22" s="13">
        <v>0</v>
      </c>
      <c r="K22" s="13">
        <v>9.44</v>
      </c>
      <c r="L22" s="156">
        <f t="shared" si="8"/>
        <v>956.63</v>
      </c>
      <c r="M22" s="13">
        <v>71.13</v>
      </c>
      <c r="N22" s="149">
        <v>69.75</v>
      </c>
      <c r="O22" s="84">
        <v>598.3</v>
      </c>
      <c r="P22" s="148">
        <f t="shared" si="5"/>
        <v>739.18</v>
      </c>
      <c r="Q22" s="178">
        <f t="shared" si="7"/>
        <v>1695.81</v>
      </c>
      <c r="R22" s="36">
        <v>0</v>
      </c>
      <c r="S22" s="37"/>
      <c r="T22" s="53"/>
    </row>
    <row r="23" spans="1:20" ht="15.75" thickBot="1">
      <c r="A23" s="52"/>
      <c r="B23" s="46"/>
      <c r="C23" s="115">
        <f>SUM(C20:C22)</f>
        <v>2604</v>
      </c>
      <c r="D23" s="46">
        <f>SUM(D20:D22)</f>
        <v>102.44</v>
      </c>
      <c r="E23" s="64">
        <f>SUM(E20:E22)</f>
        <v>123.09</v>
      </c>
      <c r="F23" s="146">
        <f t="shared" si="3"/>
        <v>76.845087</v>
      </c>
      <c r="G23" s="163">
        <f t="shared" si="4"/>
        <v>46.244913</v>
      </c>
      <c r="H23" s="162">
        <f>SUM(H20:H22)</f>
        <v>150.1</v>
      </c>
      <c r="I23" s="115">
        <f t="shared" si="0"/>
        <v>273.19</v>
      </c>
      <c r="J23" s="46">
        <f>SUM(J20:J22)</f>
        <v>0</v>
      </c>
      <c r="K23" s="46">
        <f>SUM(K20:K22)</f>
        <v>28.17</v>
      </c>
      <c r="L23" s="165">
        <f t="shared" si="8"/>
        <v>3007.8</v>
      </c>
      <c r="M23" s="64">
        <f>SUM(M20:M22)</f>
        <v>195.95999999999998</v>
      </c>
      <c r="N23" s="141">
        <f>SUM(N20:N22)</f>
        <v>209.25</v>
      </c>
      <c r="O23" s="142">
        <f>SUM(O20:O22)</f>
        <v>1794.8999999999999</v>
      </c>
      <c r="P23" s="143">
        <f t="shared" si="5"/>
        <v>2200.1099999999997</v>
      </c>
      <c r="Q23" s="187">
        <f t="shared" si="7"/>
        <v>5207.91</v>
      </c>
      <c r="R23" s="161"/>
      <c r="S23" s="107"/>
      <c r="T23" s="99"/>
    </row>
    <row r="24" spans="1:20" ht="15">
      <c r="A24" s="36" t="s">
        <v>42</v>
      </c>
      <c r="B24" s="13">
        <v>6</v>
      </c>
      <c r="C24" s="153">
        <v>873.6</v>
      </c>
      <c r="D24" s="84">
        <v>56.6</v>
      </c>
      <c r="E24" s="84">
        <v>103.5</v>
      </c>
      <c r="F24" s="45">
        <f t="shared" si="3"/>
        <v>64.61505</v>
      </c>
      <c r="G24" s="45">
        <f t="shared" si="4"/>
        <v>38.884949999999996</v>
      </c>
      <c r="H24" s="160">
        <v>71.45</v>
      </c>
      <c r="I24" s="159">
        <f t="shared" si="0"/>
        <v>174.95</v>
      </c>
      <c r="J24" s="84">
        <v>539.7</v>
      </c>
      <c r="K24" s="84">
        <v>15.46</v>
      </c>
      <c r="L24" s="156">
        <f t="shared" si="8"/>
        <v>1660.3100000000002</v>
      </c>
      <c r="M24" s="84">
        <v>125.44</v>
      </c>
      <c r="N24" s="153">
        <v>70.2</v>
      </c>
      <c r="O24" s="84">
        <v>602.16</v>
      </c>
      <c r="P24" s="156">
        <f t="shared" si="5"/>
        <v>797.8</v>
      </c>
      <c r="Q24" s="185">
        <f t="shared" si="7"/>
        <v>2458.11</v>
      </c>
      <c r="R24" s="36">
        <v>2200</v>
      </c>
      <c r="S24" s="13">
        <v>648715</v>
      </c>
      <c r="T24" s="23">
        <v>6</v>
      </c>
    </row>
    <row r="25" spans="1:20" ht="15">
      <c r="A25" s="36" t="s">
        <v>41</v>
      </c>
      <c r="B25" s="36"/>
      <c r="C25" s="44">
        <v>873.6</v>
      </c>
      <c r="D25" s="36">
        <v>47.28</v>
      </c>
      <c r="E25" s="36">
        <v>118.05</v>
      </c>
      <c r="F25" s="41">
        <f t="shared" si="3"/>
        <v>73.698615</v>
      </c>
      <c r="G25" s="41">
        <f t="shared" si="4"/>
        <v>44.35138499999999</v>
      </c>
      <c r="H25" s="158">
        <v>27.77</v>
      </c>
      <c r="I25" s="157">
        <f t="shared" si="0"/>
        <v>145.82</v>
      </c>
      <c r="J25" s="84">
        <v>539.7</v>
      </c>
      <c r="K25" s="36">
        <v>11.38</v>
      </c>
      <c r="L25" s="155">
        <f t="shared" si="8"/>
        <v>1617.7800000000002</v>
      </c>
      <c r="M25" s="36">
        <v>124.22</v>
      </c>
      <c r="N25" s="153">
        <v>70.2</v>
      </c>
      <c r="O25" s="84">
        <v>602.16</v>
      </c>
      <c r="P25" s="155">
        <f t="shared" si="5"/>
        <v>796.5799999999999</v>
      </c>
      <c r="Q25" s="178">
        <f t="shared" si="7"/>
        <v>2414.36</v>
      </c>
      <c r="R25" s="36">
        <v>2250</v>
      </c>
      <c r="S25" s="36">
        <v>107555</v>
      </c>
      <c r="T25" s="25"/>
    </row>
    <row r="26" spans="1:20" ht="15.75" thickBot="1">
      <c r="A26" s="37" t="s">
        <v>40</v>
      </c>
      <c r="B26" s="37"/>
      <c r="C26" s="44">
        <v>873.6</v>
      </c>
      <c r="D26" s="13">
        <v>42.53</v>
      </c>
      <c r="E26" s="13">
        <v>122.36</v>
      </c>
      <c r="F26" s="55">
        <f t="shared" si="3"/>
        <v>76.38934800000001</v>
      </c>
      <c r="G26" s="55">
        <f t="shared" si="4"/>
        <v>45.970651999999994</v>
      </c>
      <c r="H26" s="186">
        <v>51.85</v>
      </c>
      <c r="I26" s="159">
        <f t="shared" si="0"/>
        <v>174.21</v>
      </c>
      <c r="J26" s="13">
        <v>0</v>
      </c>
      <c r="K26" s="13">
        <v>13.55</v>
      </c>
      <c r="L26" s="156">
        <f t="shared" si="8"/>
        <v>1103.89</v>
      </c>
      <c r="M26" s="13">
        <v>142.26</v>
      </c>
      <c r="N26" s="153">
        <v>70.2</v>
      </c>
      <c r="O26" s="84">
        <v>602.16</v>
      </c>
      <c r="P26" s="148">
        <f t="shared" si="5"/>
        <v>814.6199999999999</v>
      </c>
      <c r="Q26" s="178">
        <f t="shared" si="7"/>
        <v>1918.51</v>
      </c>
      <c r="R26" s="36">
        <v>2500</v>
      </c>
      <c r="S26" s="37">
        <v>696804</v>
      </c>
      <c r="T26" s="53"/>
    </row>
    <row r="27" spans="1:20" ht="15.75" thickBot="1">
      <c r="A27" s="52"/>
      <c r="B27" s="46"/>
      <c r="C27" s="115">
        <f>SUM(C24:C26)</f>
        <v>2620.8</v>
      </c>
      <c r="D27" s="46">
        <f>SUM(D24:D26)</f>
        <v>146.41</v>
      </c>
      <c r="E27" s="64">
        <f>SUM(E24:E26)</f>
        <v>343.91</v>
      </c>
      <c r="F27" s="146">
        <f t="shared" si="3"/>
        <v>214.70301300000003</v>
      </c>
      <c r="G27" s="163">
        <f t="shared" si="4"/>
        <v>129.206987</v>
      </c>
      <c r="H27" s="162">
        <f>SUM(H24:H26)</f>
        <v>151.07</v>
      </c>
      <c r="I27" s="115">
        <f t="shared" si="0"/>
        <v>494.98</v>
      </c>
      <c r="J27" s="46">
        <f>SUM(J24:J26)</f>
        <v>1079.4</v>
      </c>
      <c r="K27" s="46">
        <f>SUM(K24:K26)</f>
        <v>40.39</v>
      </c>
      <c r="L27" s="165">
        <f t="shared" si="8"/>
        <v>4381.9800000000005</v>
      </c>
      <c r="M27" s="46">
        <f>SUM(M24:M26)</f>
        <v>391.91999999999996</v>
      </c>
      <c r="N27" s="115">
        <f>SUM(N24:N26)</f>
        <v>210.60000000000002</v>
      </c>
      <c r="O27" s="64">
        <f>SUM(O24:O26)</f>
        <v>1806.48</v>
      </c>
      <c r="P27" s="143">
        <f t="shared" si="5"/>
        <v>2409</v>
      </c>
      <c r="Q27" s="187">
        <f>SUM(Q24:Q26)</f>
        <v>6790.9800000000005</v>
      </c>
      <c r="R27" s="161"/>
      <c r="S27" s="107"/>
      <c r="T27" s="99"/>
    </row>
    <row r="28" spans="1:20" ht="15">
      <c r="A28" s="36" t="s">
        <v>42</v>
      </c>
      <c r="B28" s="13">
        <v>7</v>
      </c>
      <c r="C28" s="153">
        <v>968.8</v>
      </c>
      <c r="D28" s="84">
        <v>155.01</v>
      </c>
      <c r="E28" s="84">
        <v>343.66</v>
      </c>
      <c r="F28" s="45">
        <f t="shared" si="3"/>
        <v>214.546938</v>
      </c>
      <c r="G28" s="45">
        <f t="shared" si="4"/>
        <v>129.113062</v>
      </c>
      <c r="H28" s="160">
        <v>79.23</v>
      </c>
      <c r="I28" s="159">
        <f t="shared" si="0"/>
        <v>422.89000000000004</v>
      </c>
      <c r="J28" s="84">
        <v>269.85</v>
      </c>
      <c r="K28" s="84">
        <v>12</v>
      </c>
      <c r="L28" s="156">
        <f t="shared" si="8"/>
        <v>1828.55</v>
      </c>
      <c r="M28" s="84">
        <v>62.72</v>
      </c>
      <c r="N28" s="153">
        <v>77.85</v>
      </c>
      <c r="O28" s="84">
        <v>667.78</v>
      </c>
      <c r="P28" s="156">
        <f t="shared" si="5"/>
        <v>808.3499999999999</v>
      </c>
      <c r="Q28" s="185">
        <f>L28+P28</f>
        <v>2636.8999999999996</v>
      </c>
      <c r="R28" s="36">
        <v>5100</v>
      </c>
      <c r="S28" s="13" t="s">
        <v>47</v>
      </c>
      <c r="T28" s="23">
        <v>7</v>
      </c>
    </row>
    <row r="29" spans="1:20" ht="15">
      <c r="A29" s="36" t="s">
        <v>41</v>
      </c>
      <c r="B29" s="36"/>
      <c r="C29" s="44">
        <v>968.8</v>
      </c>
      <c r="D29" s="36">
        <v>105.92</v>
      </c>
      <c r="E29" s="36">
        <v>216.59</v>
      </c>
      <c r="F29" s="41">
        <f t="shared" si="3"/>
        <v>135.217137</v>
      </c>
      <c r="G29" s="41">
        <f t="shared" si="4"/>
        <v>81.372863</v>
      </c>
      <c r="H29" s="158">
        <v>30.79</v>
      </c>
      <c r="I29" s="157">
        <f t="shared" si="0"/>
        <v>247.38</v>
      </c>
      <c r="J29" s="84">
        <v>269.85</v>
      </c>
      <c r="K29" s="36">
        <v>8.83</v>
      </c>
      <c r="L29" s="155">
        <f t="shared" si="8"/>
        <v>1600.7799999999997</v>
      </c>
      <c r="M29" s="36">
        <v>62.11</v>
      </c>
      <c r="N29" s="153">
        <v>77.85</v>
      </c>
      <c r="O29" s="84">
        <v>667.78</v>
      </c>
      <c r="P29" s="155">
        <f t="shared" si="5"/>
        <v>807.74</v>
      </c>
      <c r="Q29" s="178">
        <f>L29+P29</f>
        <v>2408.5199999999995</v>
      </c>
      <c r="R29" s="36">
        <v>0</v>
      </c>
      <c r="S29" s="36"/>
      <c r="T29" s="25"/>
    </row>
    <row r="30" spans="1:20" ht="15.75" thickBot="1">
      <c r="A30" s="37" t="s">
        <v>40</v>
      </c>
      <c r="B30" s="37"/>
      <c r="C30" s="44">
        <v>968.8</v>
      </c>
      <c r="D30" s="13">
        <v>345.2</v>
      </c>
      <c r="E30" s="13">
        <v>567.88</v>
      </c>
      <c r="F30" s="55">
        <f t="shared" si="3"/>
        <v>354.527484</v>
      </c>
      <c r="G30" s="55">
        <f t="shared" si="4"/>
        <v>213.35251599999998</v>
      </c>
      <c r="H30" s="186">
        <v>57.5</v>
      </c>
      <c r="I30" s="159">
        <f t="shared" si="0"/>
        <v>625.38</v>
      </c>
      <c r="J30" s="13">
        <v>0</v>
      </c>
      <c r="K30" s="13">
        <v>15</v>
      </c>
      <c r="L30" s="156">
        <f t="shared" si="8"/>
        <v>1954.3799999999999</v>
      </c>
      <c r="M30" s="13">
        <v>142.26</v>
      </c>
      <c r="N30" s="153">
        <v>77.85</v>
      </c>
      <c r="O30" s="84">
        <v>667.78</v>
      </c>
      <c r="P30" s="148">
        <f t="shared" si="5"/>
        <v>887.89</v>
      </c>
      <c r="Q30" s="178">
        <f>L30+P30</f>
        <v>2842.27</v>
      </c>
      <c r="R30" s="36">
        <v>2500</v>
      </c>
      <c r="S30" s="37">
        <v>628610</v>
      </c>
      <c r="T30" s="53"/>
    </row>
    <row r="31" spans="1:20" ht="15.75" thickBot="1">
      <c r="A31" s="52"/>
      <c r="B31" s="46"/>
      <c r="C31" s="115">
        <f>SUM(C28:C30)</f>
        <v>2906.3999999999996</v>
      </c>
      <c r="D31" s="46">
        <f>SUM(D28:D30)</f>
        <v>606.13</v>
      </c>
      <c r="E31" s="64">
        <f>SUM(E28:E30)</f>
        <v>1128.13</v>
      </c>
      <c r="F31" s="146">
        <f t="shared" si="3"/>
        <v>704.2915590000001</v>
      </c>
      <c r="G31" s="163">
        <f t="shared" si="4"/>
        <v>423.838441</v>
      </c>
      <c r="H31" s="162">
        <f>SUM(H28:H30)</f>
        <v>167.52</v>
      </c>
      <c r="I31" s="115">
        <f t="shared" si="0"/>
        <v>1295.65</v>
      </c>
      <c r="J31" s="46">
        <f>SUM(J28:J30)</f>
        <v>539.7</v>
      </c>
      <c r="K31" s="46">
        <f>SUM(K28:K30)</f>
        <v>35.83</v>
      </c>
      <c r="L31" s="165">
        <f t="shared" si="8"/>
        <v>5383.71</v>
      </c>
      <c r="M31" s="46">
        <f>SUM(M28:M30)</f>
        <v>267.09</v>
      </c>
      <c r="N31" s="115">
        <f>SUM(N28:N30)</f>
        <v>233.54999999999998</v>
      </c>
      <c r="O31" s="64">
        <f>SUM(O28:O30)</f>
        <v>2003.34</v>
      </c>
      <c r="P31" s="143">
        <f t="shared" si="5"/>
        <v>2503.98</v>
      </c>
      <c r="Q31" s="187">
        <f>SUM(Q28:Q30)</f>
        <v>7887.689999999999</v>
      </c>
      <c r="R31" s="161"/>
      <c r="S31" s="107"/>
      <c r="T31" s="99"/>
    </row>
    <row r="32" spans="1:20" ht="15">
      <c r="A32" s="36" t="s">
        <v>42</v>
      </c>
      <c r="B32" s="13">
        <v>8</v>
      </c>
      <c r="C32" s="153">
        <v>1285.2</v>
      </c>
      <c r="D32" s="84">
        <v>21.11</v>
      </c>
      <c r="E32" s="84">
        <v>25.09</v>
      </c>
      <c r="F32" s="45">
        <f t="shared" si="3"/>
        <v>15.663687000000001</v>
      </c>
      <c r="G32" s="45">
        <f t="shared" si="4"/>
        <v>9.426312999999999</v>
      </c>
      <c r="H32" s="160">
        <v>105.11</v>
      </c>
      <c r="I32" s="159">
        <f t="shared" si="0"/>
        <v>130.2</v>
      </c>
      <c r="J32" s="84">
        <v>0</v>
      </c>
      <c r="K32" s="84">
        <v>22.75</v>
      </c>
      <c r="L32" s="156">
        <f t="shared" si="8"/>
        <v>1459.26</v>
      </c>
      <c r="M32" s="84">
        <v>62.72</v>
      </c>
      <c r="N32" s="153">
        <v>103.28</v>
      </c>
      <c r="O32" s="84">
        <v>885.87</v>
      </c>
      <c r="P32" s="156">
        <f t="shared" si="5"/>
        <v>1051.87</v>
      </c>
      <c r="Q32" s="185">
        <f aca="true" t="shared" si="9" ref="Q32:Q42">L32+P32</f>
        <v>2511.13</v>
      </c>
      <c r="R32" s="36">
        <v>2800</v>
      </c>
      <c r="S32" s="13">
        <v>24911</v>
      </c>
      <c r="T32" s="23">
        <v>8</v>
      </c>
    </row>
    <row r="33" spans="1:20" ht="15">
      <c r="A33" s="36" t="s">
        <v>41</v>
      </c>
      <c r="B33" s="36"/>
      <c r="C33" s="44">
        <v>1285.2</v>
      </c>
      <c r="D33" s="36">
        <v>21.11</v>
      </c>
      <c r="E33" s="36">
        <v>25.09</v>
      </c>
      <c r="F33" s="41">
        <f t="shared" si="3"/>
        <v>15.663687000000001</v>
      </c>
      <c r="G33" s="41">
        <f t="shared" si="4"/>
        <v>9.426312999999999</v>
      </c>
      <c r="H33" s="158">
        <v>40.85</v>
      </c>
      <c r="I33" s="157">
        <f t="shared" si="0"/>
        <v>65.94</v>
      </c>
      <c r="J33" s="84">
        <v>0</v>
      </c>
      <c r="K33" s="36">
        <v>16.74</v>
      </c>
      <c r="L33" s="155">
        <f t="shared" si="8"/>
        <v>1388.99</v>
      </c>
      <c r="M33" s="36">
        <v>0</v>
      </c>
      <c r="N33" s="153">
        <v>103.28</v>
      </c>
      <c r="O33" s="84">
        <v>885.87</v>
      </c>
      <c r="P33" s="155">
        <f t="shared" si="5"/>
        <v>989.15</v>
      </c>
      <c r="Q33" s="178">
        <f t="shared" si="9"/>
        <v>2378.14</v>
      </c>
      <c r="R33" s="36">
        <v>2512.5</v>
      </c>
      <c r="S33" s="36">
        <v>460</v>
      </c>
      <c r="T33" s="25"/>
    </row>
    <row r="34" spans="1:20" ht="15.75" thickBot="1">
      <c r="A34" s="37" t="s">
        <v>40</v>
      </c>
      <c r="B34" s="37"/>
      <c r="C34" s="44">
        <v>1285.2</v>
      </c>
      <c r="D34" s="13">
        <v>10.53</v>
      </c>
      <c r="E34" s="13">
        <v>17.91</v>
      </c>
      <c r="F34" s="55">
        <f t="shared" si="3"/>
        <v>11.181213</v>
      </c>
      <c r="G34" s="55">
        <f t="shared" si="4"/>
        <v>6.728787</v>
      </c>
      <c r="H34" s="186">
        <v>76.28</v>
      </c>
      <c r="I34" s="159">
        <f t="shared" si="0"/>
        <v>94.19</v>
      </c>
      <c r="J34" s="13">
        <v>0</v>
      </c>
      <c r="K34" s="13">
        <v>19.9</v>
      </c>
      <c r="L34" s="156">
        <f t="shared" si="8"/>
        <v>1409.8200000000002</v>
      </c>
      <c r="M34" s="13">
        <v>0</v>
      </c>
      <c r="N34" s="153">
        <v>103.28</v>
      </c>
      <c r="O34" s="84">
        <v>885.87</v>
      </c>
      <c r="P34" s="148">
        <f t="shared" si="5"/>
        <v>989.15</v>
      </c>
      <c r="Q34" s="178">
        <f t="shared" si="9"/>
        <v>2398.9700000000003</v>
      </c>
      <c r="R34" s="36">
        <v>2378.14</v>
      </c>
      <c r="S34" s="37">
        <v>488075</v>
      </c>
      <c r="T34" s="53"/>
    </row>
    <row r="35" spans="1:20" ht="15.75" thickBot="1">
      <c r="A35" s="52"/>
      <c r="B35" s="46"/>
      <c r="C35" s="115">
        <f>SUM(C32:C34)</f>
        <v>3855.6000000000004</v>
      </c>
      <c r="D35" s="46">
        <f>SUM(D32:D34)</f>
        <v>52.75</v>
      </c>
      <c r="E35" s="64">
        <f>SUM(E32:E34)</f>
        <v>68.09</v>
      </c>
      <c r="F35" s="146">
        <f t="shared" si="3"/>
        <v>42.508587000000006</v>
      </c>
      <c r="G35" s="163">
        <f t="shared" si="4"/>
        <v>25.581413</v>
      </c>
      <c r="H35" s="162">
        <f>SUM(H32:H34)</f>
        <v>222.24</v>
      </c>
      <c r="I35" s="115">
        <f t="shared" si="0"/>
        <v>290.33000000000004</v>
      </c>
      <c r="J35" s="46">
        <f>SUM(J32:J34)</f>
        <v>0</v>
      </c>
      <c r="K35" s="46">
        <f>SUM(K32:K34)</f>
        <v>59.38999999999999</v>
      </c>
      <c r="L35" s="165">
        <f>C35+D35+I35+J35+K35</f>
        <v>4258.070000000001</v>
      </c>
      <c r="M35" s="46">
        <f>SUM(M32:M34)</f>
        <v>62.72</v>
      </c>
      <c r="N35" s="115">
        <f>SUM(N32:N34)</f>
        <v>309.84000000000003</v>
      </c>
      <c r="O35" s="64">
        <f>SUM(O32:O34)</f>
        <v>2657.61</v>
      </c>
      <c r="P35" s="143">
        <f t="shared" si="5"/>
        <v>3030.17</v>
      </c>
      <c r="Q35" s="187">
        <f t="shared" si="9"/>
        <v>7288.240000000001</v>
      </c>
      <c r="R35" s="161"/>
      <c r="S35" s="107"/>
      <c r="T35" s="99"/>
    </row>
    <row r="36" spans="1:20" ht="15">
      <c r="A36" s="36" t="s">
        <v>42</v>
      </c>
      <c r="B36" s="13">
        <v>9</v>
      </c>
      <c r="C36" s="153">
        <v>870.8</v>
      </c>
      <c r="D36" s="84">
        <v>41.98</v>
      </c>
      <c r="E36" s="84">
        <v>86.37</v>
      </c>
      <c r="F36" s="45">
        <f t="shared" si="3"/>
        <v>53.920791</v>
      </c>
      <c r="G36" s="45">
        <f t="shared" si="4"/>
        <v>32.449209</v>
      </c>
      <c r="H36" s="160">
        <v>71.22</v>
      </c>
      <c r="I36" s="159">
        <f t="shared" si="0"/>
        <v>157.59</v>
      </c>
      <c r="J36" s="179">
        <v>0</v>
      </c>
      <c r="K36" s="84">
        <v>10.79</v>
      </c>
      <c r="L36" s="156">
        <f aca="true" t="shared" si="10" ref="L36:L43">K36+J36+I36+D36+C36</f>
        <v>1081.1599999999999</v>
      </c>
      <c r="M36" s="84">
        <v>62.72</v>
      </c>
      <c r="N36" s="153">
        <v>69.98</v>
      </c>
      <c r="O36" s="84">
        <v>600.23</v>
      </c>
      <c r="P36" s="156">
        <f t="shared" si="5"/>
        <v>732.9300000000001</v>
      </c>
      <c r="Q36" s="185">
        <f t="shared" si="9"/>
        <v>1814.09</v>
      </c>
      <c r="R36" s="36">
        <v>2000</v>
      </c>
      <c r="S36" s="13">
        <v>693352</v>
      </c>
      <c r="T36" s="23">
        <v>9</v>
      </c>
    </row>
    <row r="37" spans="1:20" ht="15">
      <c r="A37" s="36" t="s">
        <v>41</v>
      </c>
      <c r="B37" s="36"/>
      <c r="C37" s="44">
        <v>870.8</v>
      </c>
      <c r="D37" s="36">
        <v>52.21</v>
      </c>
      <c r="E37" s="36">
        <v>49.84</v>
      </c>
      <c r="F37" s="41">
        <f t="shared" si="3"/>
        <v>31.115112000000003</v>
      </c>
      <c r="G37" s="41">
        <f t="shared" si="4"/>
        <v>18.724888</v>
      </c>
      <c r="H37" s="158">
        <v>27.68</v>
      </c>
      <c r="I37" s="157">
        <f t="shared" si="0"/>
        <v>77.52000000000001</v>
      </c>
      <c r="J37" s="172">
        <v>0</v>
      </c>
      <c r="K37" s="36">
        <v>7.94</v>
      </c>
      <c r="L37" s="155">
        <f t="shared" si="10"/>
        <v>1008.47</v>
      </c>
      <c r="M37" s="36">
        <v>62.11</v>
      </c>
      <c r="N37" s="153">
        <v>69.98</v>
      </c>
      <c r="O37" s="84">
        <v>600.23</v>
      </c>
      <c r="P37" s="155">
        <f t="shared" si="5"/>
        <v>732.32</v>
      </c>
      <c r="Q37" s="178">
        <f t="shared" si="9"/>
        <v>1740.79</v>
      </c>
      <c r="R37" s="36">
        <v>2000</v>
      </c>
      <c r="S37" s="36">
        <v>7173</v>
      </c>
      <c r="T37" s="25"/>
    </row>
    <row r="38" spans="1:20" ht="15.75" thickBot="1">
      <c r="A38" s="37" t="s">
        <v>40</v>
      </c>
      <c r="B38" s="37"/>
      <c r="C38" s="44">
        <v>870.8</v>
      </c>
      <c r="D38" s="13">
        <v>36.45</v>
      </c>
      <c r="E38" s="13">
        <v>33.45</v>
      </c>
      <c r="F38" s="55">
        <f t="shared" si="3"/>
        <v>20.882835</v>
      </c>
      <c r="G38" s="55">
        <f t="shared" si="4"/>
        <v>12.567165000000001</v>
      </c>
      <c r="H38" s="186">
        <v>51.68</v>
      </c>
      <c r="I38" s="159">
        <f t="shared" si="0"/>
        <v>85.13</v>
      </c>
      <c r="J38" s="195">
        <v>0</v>
      </c>
      <c r="K38" s="13">
        <v>9.44</v>
      </c>
      <c r="L38" s="156">
        <f t="shared" si="10"/>
        <v>1001.8199999999999</v>
      </c>
      <c r="M38" s="13">
        <v>71.13</v>
      </c>
      <c r="N38" s="153">
        <v>69.98</v>
      </c>
      <c r="O38" s="84">
        <v>600.23</v>
      </c>
      <c r="P38" s="148">
        <f t="shared" si="5"/>
        <v>741.34</v>
      </c>
      <c r="Q38" s="178">
        <f t="shared" si="9"/>
        <v>1743.1599999999999</v>
      </c>
      <c r="R38" s="36">
        <v>2000</v>
      </c>
      <c r="S38" s="36">
        <v>247444</v>
      </c>
      <c r="T38" s="53"/>
    </row>
    <row r="39" spans="1:20" ht="15.75" thickBot="1">
      <c r="A39" s="52"/>
      <c r="B39" s="46"/>
      <c r="C39" s="115">
        <f>SUM(C36:C38)</f>
        <v>2612.3999999999996</v>
      </c>
      <c r="D39" s="46">
        <f>SUM(D36:D38)</f>
        <v>130.64</v>
      </c>
      <c r="E39" s="64">
        <f>SUM(E36:E38)</f>
        <v>169.66000000000003</v>
      </c>
      <c r="F39" s="146">
        <f t="shared" si="3"/>
        <v>105.91873800000002</v>
      </c>
      <c r="G39" s="163">
        <f t="shared" si="4"/>
        <v>63.741262000000006</v>
      </c>
      <c r="H39" s="162">
        <f>SUM(H36:H38)</f>
        <v>150.58</v>
      </c>
      <c r="I39" s="115">
        <f t="shared" si="0"/>
        <v>320.24</v>
      </c>
      <c r="J39" s="46">
        <f>SUM(J36:J38)</f>
        <v>0</v>
      </c>
      <c r="K39" s="46">
        <f>SUM(K36:K38)</f>
        <v>28.17</v>
      </c>
      <c r="L39" s="165">
        <f t="shared" si="10"/>
        <v>3091.45</v>
      </c>
      <c r="M39" s="46">
        <f>SUM(M36:M38)</f>
        <v>195.95999999999998</v>
      </c>
      <c r="N39" s="115">
        <f>SUM(N36:N38)</f>
        <v>209.94</v>
      </c>
      <c r="O39" s="64">
        <f>SUM(O36:O38)</f>
        <v>1800.69</v>
      </c>
      <c r="P39" s="143">
        <f t="shared" si="5"/>
        <v>2206.59</v>
      </c>
      <c r="Q39" s="187">
        <f t="shared" si="9"/>
        <v>5298.04</v>
      </c>
      <c r="R39" s="138"/>
      <c r="S39" s="36"/>
      <c r="T39" s="46"/>
    </row>
    <row r="40" spans="1:20" ht="15">
      <c r="A40" s="36" t="s">
        <v>42</v>
      </c>
      <c r="B40" s="13">
        <v>10</v>
      </c>
      <c r="C40" s="153">
        <v>873.6</v>
      </c>
      <c r="D40" s="84">
        <v>72.42</v>
      </c>
      <c r="E40" s="84">
        <v>90.96</v>
      </c>
      <c r="F40" s="45">
        <f aca="true" t="shared" si="11" ref="F40:F71">E40-G40</f>
        <v>56.786328</v>
      </c>
      <c r="G40" s="45">
        <f t="shared" si="4"/>
        <v>34.173671999999996</v>
      </c>
      <c r="H40" s="160">
        <v>71.45</v>
      </c>
      <c r="I40" s="159">
        <f t="shared" si="0"/>
        <v>162.41</v>
      </c>
      <c r="J40" s="84">
        <v>539.7</v>
      </c>
      <c r="K40" s="84">
        <v>10.82</v>
      </c>
      <c r="L40" s="156">
        <f t="shared" si="10"/>
        <v>1658.95</v>
      </c>
      <c r="M40" s="84">
        <v>125.44</v>
      </c>
      <c r="N40" s="153">
        <v>70.2</v>
      </c>
      <c r="O40" s="84">
        <v>602.16</v>
      </c>
      <c r="P40" s="156">
        <f aca="true" t="shared" si="12" ref="P40:P71">SUM(M40:O40)</f>
        <v>797.8</v>
      </c>
      <c r="Q40" s="185">
        <f t="shared" si="9"/>
        <v>2456.75</v>
      </c>
      <c r="R40" s="36">
        <v>2200</v>
      </c>
      <c r="S40" s="36">
        <v>645136</v>
      </c>
      <c r="T40" s="23">
        <v>10</v>
      </c>
    </row>
    <row r="41" spans="1:20" ht="15">
      <c r="A41" s="36" t="s">
        <v>41</v>
      </c>
      <c r="B41" s="36"/>
      <c r="C41" s="44">
        <v>873.6</v>
      </c>
      <c r="D41" s="36">
        <v>64</v>
      </c>
      <c r="E41" s="36">
        <v>84.6</v>
      </c>
      <c r="F41" s="41">
        <f t="shared" si="11"/>
        <v>52.81578</v>
      </c>
      <c r="G41" s="41">
        <f t="shared" si="4"/>
        <v>31.784219999999998</v>
      </c>
      <c r="H41" s="158">
        <v>27.77</v>
      </c>
      <c r="I41" s="157">
        <f t="shared" si="0"/>
        <v>112.36999999999999</v>
      </c>
      <c r="J41" s="84">
        <v>539.7</v>
      </c>
      <c r="K41" s="36">
        <v>7.96</v>
      </c>
      <c r="L41" s="155">
        <f t="shared" si="10"/>
        <v>1597.63</v>
      </c>
      <c r="M41" s="36">
        <v>124.22</v>
      </c>
      <c r="N41" s="153">
        <v>70.2</v>
      </c>
      <c r="O41" s="84">
        <v>602.16</v>
      </c>
      <c r="P41" s="156">
        <f t="shared" si="12"/>
        <v>796.5799999999999</v>
      </c>
      <c r="Q41" s="178">
        <f t="shared" si="9"/>
        <v>2394.21</v>
      </c>
      <c r="R41" s="36">
        <v>2100</v>
      </c>
      <c r="S41" s="36">
        <v>527107</v>
      </c>
      <c r="T41" s="25"/>
    </row>
    <row r="42" spans="1:20" ht="15.75" thickBot="1">
      <c r="A42" s="37" t="s">
        <v>40</v>
      </c>
      <c r="B42" s="37"/>
      <c r="C42" s="44">
        <v>873.6</v>
      </c>
      <c r="D42" s="13">
        <v>139.73</v>
      </c>
      <c r="E42" s="13">
        <v>130.8</v>
      </c>
      <c r="F42" s="55">
        <f t="shared" si="11"/>
        <v>81.65844000000001</v>
      </c>
      <c r="G42" s="55">
        <f t="shared" si="4"/>
        <v>49.14156</v>
      </c>
      <c r="H42" s="194">
        <v>51.85</v>
      </c>
      <c r="I42" s="159">
        <f t="shared" si="0"/>
        <v>182.65</v>
      </c>
      <c r="J42" s="13">
        <v>0</v>
      </c>
      <c r="K42" s="13">
        <v>9.47</v>
      </c>
      <c r="L42" s="156">
        <f t="shared" si="10"/>
        <v>1205.45</v>
      </c>
      <c r="M42" s="13">
        <v>142.26</v>
      </c>
      <c r="N42" s="153">
        <v>70.2</v>
      </c>
      <c r="O42" s="84">
        <v>602.16</v>
      </c>
      <c r="P42" s="156">
        <f t="shared" si="12"/>
        <v>814.6199999999999</v>
      </c>
      <c r="Q42" s="178">
        <f t="shared" si="9"/>
        <v>2020.07</v>
      </c>
      <c r="R42" s="36">
        <v>2500</v>
      </c>
      <c r="S42" s="37">
        <v>124582</v>
      </c>
      <c r="T42" s="53"/>
    </row>
    <row r="43" spans="1:20" ht="15.75" thickBot="1">
      <c r="A43" s="52"/>
      <c r="B43" s="46"/>
      <c r="C43" s="115">
        <f>SUM(C40:C42)</f>
        <v>2620.8</v>
      </c>
      <c r="D43" s="46">
        <f>SUM(D40:D42)</f>
        <v>276.15</v>
      </c>
      <c r="E43" s="64">
        <f>SUM(E40:E42)</f>
        <v>306.36</v>
      </c>
      <c r="F43" s="146">
        <f t="shared" si="11"/>
        <v>191.26054800000003</v>
      </c>
      <c r="G43" s="66">
        <f t="shared" si="4"/>
        <v>115.099452</v>
      </c>
      <c r="H43" s="145">
        <f>SUM(H40:H42)</f>
        <v>151.07</v>
      </c>
      <c r="I43" s="144">
        <f t="shared" si="0"/>
        <v>457.43</v>
      </c>
      <c r="J43" s="46">
        <f>SUM(J40:J42)</f>
        <v>1079.4</v>
      </c>
      <c r="K43" s="46">
        <f>SUM(K40:K42)</f>
        <v>28.25</v>
      </c>
      <c r="L43" s="165">
        <f t="shared" si="10"/>
        <v>4462.030000000001</v>
      </c>
      <c r="M43" s="46">
        <f>SUM(M40:M42)</f>
        <v>391.91999999999996</v>
      </c>
      <c r="N43" s="115">
        <f>SUM(N40:N42)</f>
        <v>210.60000000000002</v>
      </c>
      <c r="O43" s="64">
        <f>SUM(O40:O42)</f>
        <v>1806.48</v>
      </c>
      <c r="P43" s="143">
        <f t="shared" si="12"/>
        <v>2409</v>
      </c>
      <c r="Q43" s="187">
        <f>SUM(Q40:Q42)</f>
        <v>6871.03</v>
      </c>
      <c r="R43" s="161"/>
      <c r="S43" s="107"/>
      <c r="T43" s="99"/>
    </row>
    <row r="44" spans="1:20" ht="15">
      <c r="A44" s="36" t="s">
        <v>42</v>
      </c>
      <c r="B44" s="84">
        <v>11</v>
      </c>
      <c r="C44" s="153">
        <v>977.2</v>
      </c>
      <c r="D44" s="84">
        <v>0</v>
      </c>
      <c r="E44" s="84">
        <v>0</v>
      </c>
      <c r="F44" s="45">
        <f t="shared" si="11"/>
        <v>0</v>
      </c>
      <c r="G44" s="45">
        <f t="shared" si="4"/>
        <v>0</v>
      </c>
      <c r="H44" s="160">
        <v>79.92</v>
      </c>
      <c r="I44" s="159">
        <f t="shared" si="0"/>
        <v>79.92</v>
      </c>
      <c r="J44" s="84">
        <v>0</v>
      </c>
      <c r="K44" s="84">
        <v>12.1</v>
      </c>
      <c r="L44" s="156">
        <f>C44+D44+I44+J44+K44</f>
        <v>1069.22</v>
      </c>
      <c r="M44" s="84">
        <v>0</v>
      </c>
      <c r="N44" s="153">
        <v>78.53</v>
      </c>
      <c r="O44" s="84">
        <v>673.57</v>
      </c>
      <c r="P44" s="156">
        <f t="shared" si="12"/>
        <v>752.1</v>
      </c>
      <c r="Q44" s="185">
        <f>L44+P44</f>
        <v>1821.3200000000002</v>
      </c>
      <c r="R44" s="83">
        <v>0</v>
      </c>
      <c r="S44" s="23"/>
      <c r="T44" s="23">
        <v>11</v>
      </c>
    </row>
    <row r="45" spans="1:20" ht="15">
      <c r="A45" s="36" t="s">
        <v>41</v>
      </c>
      <c r="B45" s="36"/>
      <c r="C45" s="44">
        <v>977.2</v>
      </c>
      <c r="D45" s="36">
        <v>0</v>
      </c>
      <c r="E45" s="36">
        <v>0</v>
      </c>
      <c r="F45" s="41">
        <f t="shared" si="11"/>
        <v>0</v>
      </c>
      <c r="G45" s="41">
        <f t="shared" si="4"/>
        <v>0</v>
      </c>
      <c r="H45" s="158">
        <v>31.06</v>
      </c>
      <c r="I45" s="157">
        <f t="shared" si="0"/>
        <v>31.06</v>
      </c>
      <c r="J45" s="36">
        <v>0</v>
      </c>
      <c r="K45" s="36">
        <v>8.91</v>
      </c>
      <c r="L45" s="155">
        <f>C45+D45+I45+J45+K45</f>
        <v>1017.17</v>
      </c>
      <c r="M45" s="36">
        <v>0</v>
      </c>
      <c r="N45" s="153">
        <v>78.53</v>
      </c>
      <c r="O45" s="84">
        <v>673.57</v>
      </c>
      <c r="P45" s="155">
        <f t="shared" si="12"/>
        <v>752.1</v>
      </c>
      <c r="Q45" s="178">
        <f>L45+P45</f>
        <v>1769.27</v>
      </c>
      <c r="R45" s="36">
        <v>0</v>
      </c>
      <c r="S45" s="36"/>
      <c r="T45" s="25"/>
    </row>
    <row r="46" spans="1:20" ht="15.75" thickBot="1">
      <c r="A46" s="37" t="s">
        <v>40</v>
      </c>
      <c r="B46" s="37"/>
      <c r="C46" s="38">
        <v>977.2</v>
      </c>
      <c r="D46" s="37">
        <v>72.9</v>
      </c>
      <c r="E46" s="37">
        <v>117.15</v>
      </c>
      <c r="F46" s="55">
        <f t="shared" si="11"/>
        <v>73.136745</v>
      </c>
      <c r="G46" s="55">
        <f t="shared" si="4"/>
        <v>44.013255</v>
      </c>
      <c r="H46" s="152">
        <v>58</v>
      </c>
      <c r="I46" s="151">
        <f t="shared" si="0"/>
        <v>175.15</v>
      </c>
      <c r="J46" s="37">
        <v>105.27</v>
      </c>
      <c r="K46" s="37">
        <v>10.59</v>
      </c>
      <c r="L46" s="148">
        <f>C46+D46+I46+J46+K46</f>
        <v>1341.1100000000001</v>
      </c>
      <c r="M46" s="37">
        <v>71.13</v>
      </c>
      <c r="N46" s="153">
        <v>78.53</v>
      </c>
      <c r="O46" s="84">
        <v>673.57</v>
      </c>
      <c r="P46" s="148">
        <f t="shared" si="12"/>
        <v>823.23</v>
      </c>
      <c r="Q46" s="178">
        <f>L46+P46</f>
        <v>2164.34</v>
      </c>
      <c r="R46" s="36">
        <v>7472</v>
      </c>
      <c r="S46" s="37">
        <v>353239</v>
      </c>
      <c r="T46" s="53"/>
    </row>
    <row r="47" spans="1:20" ht="15.75" thickBot="1">
      <c r="A47" s="52"/>
      <c r="B47" s="46"/>
      <c r="C47" s="115">
        <f>SUM(C44:C46)</f>
        <v>2931.6000000000004</v>
      </c>
      <c r="D47" s="46">
        <f>SUM(D44:D46)</f>
        <v>72.9</v>
      </c>
      <c r="E47" s="64">
        <f>SUM(E44:E46)</f>
        <v>117.15</v>
      </c>
      <c r="F47" s="146">
        <f t="shared" si="11"/>
        <v>73.136745</v>
      </c>
      <c r="G47" s="163">
        <f t="shared" si="4"/>
        <v>44.013255</v>
      </c>
      <c r="H47" s="162">
        <f>SUM(H44:H46)</f>
        <v>168.98000000000002</v>
      </c>
      <c r="I47" s="115">
        <f t="shared" si="0"/>
        <v>286.13</v>
      </c>
      <c r="J47" s="46">
        <f aca="true" t="shared" si="13" ref="J47:O47">SUM(J44:J46)</f>
        <v>105.27</v>
      </c>
      <c r="K47" s="46">
        <f t="shared" si="13"/>
        <v>31.599999999999998</v>
      </c>
      <c r="L47" s="165">
        <f t="shared" si="13"/>
        <v>3427.5</v>
      </c>
      <c r="M47" s="46">
        <f t="shared" si="13"/>
        <v>71.13</v>
      </c>
      <c r="N47" s="115">
        <f t="shared" si="13"/>
        <v>235.59</v>
      </c>
      <c r="O47" s="64">
        <f t="shared" si="13"/>
        <v>2020.71</v>
      </c>
      <c r="P47" s="143">
        <f t="shared" si="12"/>
        <v>2327.4300000000003</v>
      </c>
      <c r="Q47" s="187">
        <f>SUM(Q44:Q46)</f>
        <v>5754.93</v>
      </c>
      <c r="R47" s="161"/>
      <c r="S47" s="107"/>
      <c r="T47" s="99"/>
    </row>
    <row r="48" spans="1:20" ht="15">
      <c r="A48" s="36" t="s">
        <v>42</v>
      </c>
      <c r="B48" s="13">
        <v>12</v>
      </c>
      <c r="C48" s="153">
        <v>1304.8</v>
      </c>
      <c r="D48" s="84">
        <v>21.35</v>
      </c>
      <c r="E48" s="84">
        <v>302.51</v>
      </c>
      <c r="F48" s="45">
        <f t="shared" si="11"/>
        <v>188.856993</v>
      </c>
      <c r="G48" s="45">
        <f t="shared" si="4"/>
        <v>113.65300699999999</v>
      </c>
      <c r="H48" s="160">
        <v>106.71</v>
      </c>
      <c r="I48" s="159">
        <f t="shared" si="0"/>
        <v>409.21999999999997</v>
      </c>
      <c r="J48" s="84">
        <v>0.91</v>
      </c>
      <c r="K48" s="84">
        <v>23.09</v>
      </c>
      <c r="L48" s="156">
        <f>C48+D48+I48+J48+K48</f>
        <v>1759.37</v>
      </c>
      <c r="M48" s="84">
        <v>125.44</v>
      </c>
      <c r="N48" s="153">
        <v>104.85</v>
      </c>
      <c r="O48" s="84">
        <v>899.38</v>
      </c>
      <c r="P48" s="156">
        <f t="shared" si="12"/>
        <v>1129.67</v>
      </c>
      <c r="Q48" s="185">
        <f>L48+P48</f>
        <v>2889.04</v>
      </c>
      <c r="R48" s="36">
        <v>3300</v>
      </c>
      <c r="S48" s="13">
        <v>106462</v>
      </c>
      <c r="T48" s="23">
        <v>12</v>
      </c>
    </row>
    <row r="49" spans="1:20" ht="15">
      <c r="A49" s="36" t="s">
        <v>41</v>
      </c>
      <c r="B49" s="36"/>
      <c r="C49" s="44">
        <v>1304.8</v>
      </c>
      <c r="D49" s="36">
        <v>69.71</v>
      </c>
      <c r="E49" s="36">
        <v>94.52</v>
      </c>
      <c r="F49" s="41">
        <f t="shared" si="11"/>
        <v>59.008836</v>
      </c>
      <c r="G49" s="41">
        <f t="shared" si="4"/>
        <v>35.511163999999994</v>
      </c>
      <c r="H49" s="158">
        <v>41.47</v>
      </c>
      <c r="I49" s="157">
        <f t="shared" si="0"/>
        <v>135.99</v>
      </c>
      <c r="J49" s="36">
        <v>29.89</v>
      </c>
      <c r="K49" s="36">
        <v>11.89</v>
      </c>
      <c r="L49" s="155">
        <f>C49+D49+I49+J49+K49</f>
        <v>1552.2800000000002</v>
      </c>
      <c r="M49" s="36">
        <v>62.11</v>
      </c>
      <c r="N49" s="153">
        <v>104.85</v>
      </c>
      <c r="O49" s="84">
        <v>899.38</v>
      </c>
      <c r="P49" s="155">
        <f t="shared" si="12"/>
        <v>1066.34</v>
      </c>
      <c r="Q49" s="178">
        <f>L49+P49</f>
        <v>2618.62</v>
      </c>
      <c r="R49" s="36">
        <v>2984</v>
      </c>
      <c r="S49" s="36">
        <v>13730</v>
      </c>
      <c r="T49" s="25"/>
    </row>
    <row r="50" spans="1:20" ht="15.75" thickBot="1">
      <c r="A50" s="37" t="s">
        <v>40</v>
      </c>
      <c r="B50" s="37"/>
      <c r="C50" s="38">
        <v>1304.8</v>
      </c>
      <c r="D50" s="37">
        <v>276.45</v>
      </c>
      <c r="E50" s="37">
        <v>392.52</v>
      </c>
      <c r="F50" s="55">
        <f t="shared" si="11"/>
        <v>245.05023599999998</v>
      </c>
      <c r="G50" s="55">
        <f t="shared" si="4"/>
        <v>147.469764</v>
      </c>
      <c r="H50" s="152">
        <v>77.44</v>
      </c>
      <c r="I50" s="151">
        <f t="shared" si="0"/>
        <v>469.96</v>
      </c>
      <c r="J50" s="37">
        <v>196.58</v>
      </c>
      <c r="K50" s="37">
        <v>20.21</v>
      </c>
      <c r="L50" s="148">
        <f>C50+D50+I50+J50+K50</f>
        <v>2268</v>
      </c>
      <c r="M50" s="37">
        <v>142.26</v>
      </c>
      <c r="N50" s="153">
        <v>104.85</v>
      </c>
      <c r="O50" s="84">
        <v>899.38</v>
      </c>
      <c r="P50" s="148">
        <f t="shared" si="12"/>
        <v>1146.49</v>
      </c>
      <c r="Q50" s="178">
        <f>L50+P50</f>
        <v>3414.49</v>
      </c>
      <c r="R50" s="36">
        <v>5507</v>
      </c>
      <c r="S50" s="37">
        <v>808610</v>
      </c>
      <c r="T50" s="53"/>
    </row>
    <row r="51" spans="1:20" ht="15.75" thickBot="1">
      <c r="A51" s="52"/>
      <c r="B51" s="46"/>
      <c r="C51" s="115">
        <f>SUM(C48:C50)</f>
        <v>3914.3999999999996</v>
      </c>
      <c r="D51" s="46">
        <f>SUM(D48:D50)</f>
        <v>367.51</v>
      </c>
      <c r="E51" s="64">
        <f>SUM(E48:E50)</f>
        <v>789.55</v>
      </c>
      <c r="F51" s="146">
        <f t="shared" si="11"/>
        <v>492.916065</v>
      </c>
      <c r="G51" s="163">
        <f t="shared" si="4"/>
        <v>296.63393499999995</v>
      </c>
      <c r="H51" s="162">
        <f>SUM(H48:H50)</f>
        <v>225.62</v>
      </c>
      <c r="I51" s="115">
        <f t="shared" si="0"/>
        <v>1015.17</v>
      </c>
      <c r="J51" s="46">
        <f aca="true" t="shared" si="14" ref="J51:O51">SUM(J48:J50)</f>
        <v>227.38000000000002</v>
      </c>
      <c r="K51" s="46">
        <f t="shared" si="14"/>
        <v>55.190000000000005</v>
      </c>
      <c r="L51" s="165">
        <f t="shared" si="14"/>
        <v>5579.65</v>
      </c>
      <c r="M51" s="46">
        <f t="shared" si="14"/>
        <v>329.81</v>
      </c>
      <c r="N51" s="115">
        <f t="shared" si="14"/>
        <v>314.54999999999995</v>
      </c>
      <c r="O51" s="64">
        <f t="shared" si="14"/>
        <v>2698.14</v>
      </c>
      <c r="P51" s="143">
        <f t="shared" si="12"/>
        <v>3342.5</v>
      </c>
      <c r="Q51" s="187">
        <f>SUM(Q48:Q50)</f>
        <v>8922.15</v>
      </c>
      <c r="R51" s="224"/>
      <c r="S51" s="107"/>
      <c r="T51" s="99"/>
    </row>
    <row r="52" spans="1:20" ht="15">
      <c r="A52" s="36" t="s">
        <v>42</v>
      </c>
      <c r="B52" s="23">
        <v>13</v>
      </c>
      <c r="C52" s="153">
        <v>887.6</v>
      </c>
      <c r="D52" s="84">
        <v>51.91</v>
      </c>
      <c r="E52" s="84">
        <v>68.13</v>
      </c>
      <c r="F52" s="45">
        <f t="shared" si="11"/>
        <v>42.533559</v>
      </c>
      <c r="G52" s="45">
        <f t="shared" si="4"/>
        <v>25.596440999999995</v>
      </c>
      <c r="H52" s="160">
        <v>72.59</v>
      </c>
      <c r="I52" s="159">
        <f t="shared" si="0"/>
        <v>140.72</v>
      </c>
      <c r="J52" s="84">
        <v>269.85</v>
      </c>
      <c r="K52" s="84">
        <v>15.71</v>
      </c>
      <c r="L52" s="156">
        <f>C52+D52+I52+J52+K52</f>
        <v>1365.79</v>
      </c>
      <c r="M52" s="84">
        <v>62.72</v>
      </c>
      <c r="N52" s="153">
        <v>71.33</v>
      </c>
      <c r="O52" s="84">
        <v>611.81</v>
      </c>
      <c r="P52" s="156">
        <f t="shared" si="12"/>
        <v>745.8599999999999</v>
      </c>
      <c r="Q52" s="185">
        <f>L52+P52</f>
        <v>2111.6499999999996</v>
      </c>
      <c r="R52" s="83">
        <v>1900</v>
      </c>
      <c r="S52" s="84">
        <v>17227</v>
      </c>
      <c r="T52" s="23">
        <v>13</v>
      </c>
    </row>
    <row r="53" spans="1:20" ht="15">
      <c r="A53" s="36" t="s">
        <v>41</v>
      </c>
      <c r="B53" s="36"/>
      <c r="C53" s="44">
        <v>887.6</v>
      </c>
      <c r="D53" s="36">
        <v>60.15</v>
      </c>
      <c r="E53" s="36">
        <v>81.89</v>
      </c>
      <c r="F53" s="41">
        <f t="shared" si="11"/>
        <v>51.123927</v>
      </c>
      <c r="G53" s="41">
        <f t="shared" si="4"/>
        <v>30.766073</v>
      </c>
      <c r="H53" s="186">
        <v>28.21</v>
      </c>
      <c r="I53" s="159">
        <f t="shared" si="0"/>
        <v>110.1</v>
      </c>
      <c r="J53" s="84">
        <v>269.85</v>
      </c>
      <c r="K53" s="36">
        <v>11.56</v>
      </c>
      <c r="L53" s="155">
        <f>C53+D53+I53+J53+K53</f>
        <v>1339.2599999999998</v>
      </c>
      <c r="M53" s="36">
        <v>62.11</v>
      </c>
      <c r="N53" s="153">
        <v>71.33</v>
      </c>
      <c r="O53" s="84">
        <v>611.81</v>
      </c>
      <c r="P53" s="155">
        <f t="shared" si="12"/>
        <v>745.25</v>
      </c>
      <c r="Q53" s="178">
        <f>L53+P53</f>
        <v>2084.5099999999998</v>
      </c>
      <c r="R53" s="36">
        <v>2100</v>
      </c>
      <c r="S53" s="36">
        <v>107151</v>
      </c>
      <c r="T53" s="25"/>
    </row>
    <row r="54" spans="1:20" ht="15.75" thickBot="1">
      <c r="A54" s="37" t="s">
        <v>40</v>
      </c>
      <c r="B54" s="37"/>
      <c r="C54" s="44">
        <v>887.6</v>
      </c>
      <c r="D54" s="13">
        <v>150.44</v>
      </c>
      <c r="E54" s="13">
        <v>184.5</v>
      </c>
      <c r="F54" s="55">
        <f t="shared" si="11"/>
        <v>115.18335</v>
      </c>
      <c r="G54" s="55">
        <f t="shared" si="4"/>
        <v>69.31665</v>
      </c>
      <c r="H54" s="186">
        <v>52.68</v>
      </c>
      <c r="I54" s="159">
        <f t="shared" si="0"/>
        <v>237.18</v>
      </c>
      <c r="J54" s="13">
        <v>0</v>
      </c>
      <c r="K54" s="13">
        <v>13.75</v>
      </c>
      <c r="L54" s="156">
        <f>C54+D54+I54+J54+K54</f>
        <v>1288.97</v>
      </c>
      <c r="M54" s="13">
        <v>71.13</v>
      </c>
      <c r="N54" s="153">
        <v>71.33</v>
      </c>
      <c r="O54" s="84">
        <v>611.81</v>
      </c>
      <c r="P54" s="148">
        <f t="shared" si="12"/>
        <v>754.27</v>
      </c>
      <c r="Q54" s="178">
        <f>L54+P54</f>
        <v>2043.24</v>
      </c>
      <c r="R54" s="36">
        <v>2100</v>
      </c>
      <c r="S54" s="37">
        <v>754972</v>
      </c>
      <c r="T54" s="53"/>
    </row>
    <row r="55" spans="1:20" ht="15.75" thickBot="1">
      <c r="A55" s="52"/>
      <c r="B55" s="46"/>
      <c r="C55" s="115">
        <f>SUM(C52:C54)</f>
        <v>2662.8</v>
      </c>
      <c r="D55" s="46">
        <f>SUM(D52:D54)</f>
        <v>262.5</v>
      </c>
      <c r="E55" s="64">
        <f>SUM(E52:E54)</f>
        <v>334.52</v>
      </c>
      <c r="F55" s="146">
        <f t="shared" si="11"/>
        <v>208.840836</v>
      </c>
      <c r="G55" s="163">
        <f t="shared" si="4"/>
        <v>125.67916399999999</v>
      </c>
      <c r="H55" s="162">
        <f>SUM(H52:H54)</f>
        <v>153.48000000000002</v>
      </c>
      <c r="I55" s="115">
        <f t="shared" si="0"/>
        <v>488</v>
      </c>
      <c r="J55" s="46">
        <f aca="true" t="shared" si="15" ref="J55:O55">SUM(J52:J54)</f>
        <v>539.7</v>
      </c>
      <c r="K55" s="46">
        <f t="shared" si="15"/>
        <v>41.02</v>
      </c>
      <c r="L55" s="165">
        <f t="shared" si="15"/>
        <v>3994.0199999999995</v>
      </c>
      <c r="M55" s="46">
        <f t="shared" si="15"/>
        <v>195.95999999999998</v>
      </c>
      <c r="N55" s="115">
        <f t="shared" si="15"/>
        <v>213.99</v>
      </c>
      <c r="O55" s="64">
        <f t="shared" si="15"/>
        <v>1835.4299999999998</v>
      </c>
      <c r="P55" s="143">
        <f t="shared" si="12"/>
        <v>2245.3799999999997</v>
      </c>
      <c r="Q55" s="187">
        <f>SUM(Q52:Q54)</f>
        <v>6239.4</v>
      </c>
      <c r="R55" s="221"/>
      <c r="S55" s="107"/>
      <c r="T55" s="99"/>
    </row>
    <row r="56" spans="1:20" ht="15">
      <c r="A56" s="36" t="s">
        <v>42</v>
      </c>
      <c r="B56" s="13">
        <v>14</v>
      </c>
      <c r="C56" s="153">
        <v>873.6</v>
      </c>
      <c r="D56" s="84">
        <v>73.38</v>
      </c>
      <c r="E56" s="84">
        <v>115.18</v>
      </c>
      <c r="F56" s="45">
        <f t="shared" si="11"/>
        <v>71.90687400000002</v>
      </c>
      <c r="G56" s="45">
        <f t="shared" si="4"/>
        <v>43.273126</v>
      </c>
      <c r="H56" s="160">
        <v>71.45</v>
      </c>
      <c r="I56" s="159">
        <f t="shared" si="0"/>
        <v>186.63</v>
      </c>
      <c r="J56" s="84">
        <v>92.95</v>
      </c>
      <c r="K56" s="84">
        <v>15.46</v>
      </c>
      <c r="L56" s="156">
        <f>C56+D56+I56+J56+K56</f>
        <v>1242.0200000000002</v>
      </c>
      <c r="M56" s="84">
        <v>62.72</v>
      </c>
      <c r="N56" s="153">
        <v>70.2</v>
      </c>
      <c r="O56" s="84">
        <v>602.16</v>
      </c>
      <c r="P56" s="156">
        <f t="shared" si="12"/>
        <v>735.0799999999999</v>
      </c>
      <c r="Q56" s="185">
        <f>L56+P56</f>
        <v>1977.1000000000001</v>
      </c>
      <c r="R56" s="36">
        <v>0</v>
      </c>
      <c r="S56" s="13"/>
      <c r="T56" s="23">
        <v>14</v>
      </c>
    </row>
    <row r="57" spans="1:20" ht="15">
      <c r="A57" s="36" t="s">
        <v>41</v>
      </c>
      <c r="B57" s="36"/>
      <c r="C57" s="44">
        <v>873.6</v>
      </c>
      <c r="D57" s="83">
        <v>107.55</v>
      </c>
      <c r="E57" s="83">
        <v>169.45</v>
      </c>
      <c r="F57" s="41">
        <f t="shared" si="11"/>
        <v>105.787635</v>
      </c>
      <c r="G57" s="41">
        <f t="shared" si="4"/>
        <v>63.662364999999994</v>
      </c>
      <c r="H57" s="222">
        <v>27.77</v>
      </c>
      <c r="I57" s="157">
        <f t="shared" si="0"/>
        <v>197.22</v>
      </c>
      <c r="J57" s="83">
        <v>167.41</v>
      </c>
      <c r="K57" s="83">
        <v>11.38</v>
      </c>
      <c r="L57" s="155">
        <f>C57+D57+I57+J57+K57</f>
        <v>1357.16</v>
      </c>
      <c r="M57" s="83">
        <v>62.11</v>
      </c>
      <c r="N57" s="153">
        <v>70.2</v>
      </c>
      <c r="O57" s="84">
        <v>602.16</v>
      </c>
      <c r="P57" s="155">
        <f t="shared" si="12"/>
        <v>734.47</v>
      </c>
      <c r="Q57" s="178">
        <f>L57+P57</f>
        <v>2091.63</v>
      </c>
      <c r="R57" s="36">
        <v>0</v>
      </c>
      <c r="S57" s="36"/>
      <c r="T57" s="25"/>
    </row>
    <row r="58" spans="1:20" ht="15.75" thickBot="1">
      <c r="A58" s="37" t="s">
        <v>40</v>
      </c>
      <c r="B58" s="37"/>
      <c r="C58" s="44">
        <v>873.6</v>
      </c>
      <c r="D58" s="84">
        <v>63.28</v>
      </c>
      <c r="E58" s="84">
        <v>105.59</v>
      </c>
      <c r="F58" s="55">
        <f t="shared" si="11"/>
        <v>65.919837</v>
      </c>
      <c r="G58" s="55">
        <f t="shared" si="4"/>
        <v>39.670163</v>
      </c>
      <c r="H58" s="160">
        <v>51.85</v>
      </c>
      <c r="I58" s="159">
        <f t="shared" si="0"/>
        <v>157.44</v>
      </c>
      <c r="J58" s="84">
        <v>134.16</v>
      </c>
      <c r="K58" s="84">
        <v>13.53</v>
      </c>
      <c r="L58" s="156">
        <f>C58+D58+I58+J58+K58</f>
        <v>1242.01</v>
      </c>
      <c r="M58" s="84">
        <v>71.13</v>
      </c>
      <c r="N58" s="153">
        <v>70.2</v>
      </c>
      <c r="O58" s="84">
        <v>602.16</v>
      </c>
      <c r="P58" s="148">
        <f t="shared" si="12"/>
        <v>743.49</v>
      </c>
      <c r="Q58" s="178">
        <f>L58+P58</f>
        <v>1985.5</v>
      </c>
      <c r="R58" s="36">
        <v>0</v>
      </c>
      <c r="S58" s="37"/>
      <c r="T58" s="53"/>
    </row>
    <row r="59" spans="1:20" ht="15.75" thickBot="1">
      <c r="A59" s="52"/>
      <c r="B59" s="46"/>
      <c r="C59" s="115">
        <f>SUM(C56:C58)</f>
        <v>2620.8</v>
      </c>
      <c r="D59" s="46">
        <f>SUM(D56:D58)</f>
        <v>244.21</v>
      </c>
      <c r="E59" s="64">
        <f>SUM(E56:E58)</f>
        <v>390.22</v>
      </c>
      <c r="F59" s="146">
        <f t="shared" si="11"/>
        <v>243.614346</v>
      </c>
      <c r="G59" s="163">
        <f t="shared" si="4"/>
        <v>146.60565400000002</v>
      </c>
      <c r="H59" s="162">
        <f>SUM(H56:H58)</f>
        <v>151.07</v>
      </c>
      <c r="I59" s="115">
        <f t="shared" si="0"/>
        <v>541.29</v>
      </c>
      <c r="J59" s="46">
        <f aca="true" t="shared" si="16" ref="J59:O59">SUM(J56:J58)</f>
        <v>394.52</v>
      </c>
      <c r="K59" s="46">
        <f t="shared" si="16"/>
        <v>40.370000000000005</v>
      </c>
      <c r="L59" s="165">
        <f t="shared" si="16"/>
        <v>3841.1900000000005</v>
      </c>
      <c r="M59" s="46">
        <f t="shared" si="16"/>
        <v>195.95999999999998</v>
      </c>
      <c r="N59" s="115">
        <f t="shared" si="16"/>
        <v>210.60000000000002</v>
      </c>
      <c r="O59" s="64">
        <f t="shared" si="16"/>
        <v>1806.48</v>
      </c>
      <c r="P59" s="143">
        <f t="shared" si="12"/>
        <v>2213.04</v>
      </c>
      <c r="Q59" s="187">
        <f>SUM(Q56:Q58)</f>
        <v>6054.2300000000005</v>
      </c>
      <c r="R59" s="224"/>
      <c r="S59" s="107"/>
      <c r="T59" s="99"/>
    </row>
    <row r="60" spans="1:20" ht="15">
      <c r="A60" s="36" t="s">
        <v>42</v>
      </c>
      <c r="B60" s="13">
        <v>15</v>
      </c>
      <c r="C60" s="153">
        <v>982.8</v>
      </c>
      <c r="D60" s="84">
        <v>60.15</v>
      </c>
      <c r="E60" s="84">
        <v>81.98</v>
      </c>
      <c r="F60" s="45">
        <f t="shared" si="11"/>
        <v>51.180114</v>
      </c>
      <c r="G60" s="45">
        <f t="shared" si="4"/>
        <v>30.799886</v>
      </c>
      <c r="H60" s="160">
        <v>80.38</v>
      </c>
      <c r="I60" s="159">
        <f t="shared" si="0"/>
        <v>162.36</v>
      </c>
      <c r="J60" s="84">
        <v>269.85</v>
      </c>
      <c r="K60" s="84">
        <v>17.4</v>
      </c>
      <c r="L60" s="156">
        <f>C60+D60+I60+J60+K60</f>
        <v>1492.56</v>
      </c>
      <c r="M60" s="84">
        <v>62.72</v>
      </c>
      <c r="N60" s="153">
        <v>78.98</v>
      </c>
      <c r="O60" s="84">
        <v>677.43</v>
      </c>
      <c r="P60" s="156">
        <f t="shared" si="12"/>
        <v>819.1299999999999</v>
      </c>
      <c r="Q60" s="185">
        <f>L60+P60</f>
        <v>2311.6899999999996</v>
      </c>
      <c r="R60" s="36">
        <v>2152.93</v>
      </c>
      <c r="S60" s="13">
        <v>271818</v>
      </c>
      <c r="T60" s="23">
        <v>15</v>
      </c>
    </row>
    <row r="61" spans="1:20" ht="15">
      <c r="A61" s="36" t="s">
        <v>41</v>
      </c>
      <c r="B61" s="36"/>
      <c r="C61" s="44">
        <v>982.8</v>
      </c>
      <c r="D61" s="13">
        <v>121.98</v>
      </c>
      <c r="E61" s="36">
        <v>171.75</v>
      </c>
      <c r="F61" s="41">
        <f t="shared" si="11"/>
        <v>107.22352500000001</v>
      </c>
      <c r="G61" s="41">
        <f t="shared" si="4"/>
        <v>64.52647499999999</v>
      </c>
      <c r="H61" s="158">
        <v>31.24</v>
      </c>
      <c r="I61" s="157">
        <f t="shared" si="0"/>
        <v>202.99</v>
      </c>
      <c r="J61" s="84">
        <v>269.85</v>
      </c>
      <c r="K61" s="36">
        <v>12.8</v>
      </c>
      <c r="L61" s="155">
        <f>K61+J61+I61+D61+C61</f>
        <v>1590.42</v>
      </c>
      <c r="M61" s="36">
        <v>62.11</v>
      </c>
      <c r="N61" s="153">
        <v>78.98</v>
      </c>
      <c r="O61" s="84">
        <v>677.43</v>
      </c>
      <c r="P61" s="155">
        <f t="shared" si="12"/>
        <v>818.52</v>
      </c>
      <c r="Q61" s="178">
        <f>L61+P61</f>
        <v>2408.94</v>
      </c>
      <c r="R61" s="36">
        <v>2200</v>
      </c>
      <c r="S61" s="36">
        <v>61567</v>
      </c>
      <c r="T61" s="25"/>
    </row>
    <row r="62" spans="1:20" ht="15.75" thickBot="1">
      <c r="A62" s="37" t="s">
        <v>40</v>
      </c>
      <c r="B62" s="37"/>
      <c r="C62" s="44">
        <v>982.8</v>
      </c>
      <c r="D62" s="13">
        <v>118.62</v>
      </c>
      <c r="E62" s="13">
        <v>115.18</v>
      </c>
      <c r="F62" s="55">
        <f t="shared" si="11"/>
        <v>71.90687400000002</v>
      </c>
      <c r="G62" s="55">
        <f t="shared" si="4"/>
        <v>43.273126</v>
      </c>
      <c r="H62" s="194">
        <v>58.83</v>
      </c>
      <c r="I62" s="159">
        <f t="shared" si="0"/>
        <v>174.01</v>
      </c>
      <c r="J62" s="13">
        <v>0</v>
      </c>
      <c r="K62" s="13">
        <v>15.22</v>
      </c>
      <c r="L62" s="156">
        <f>K62+J62+I62+D62+C62</f>
        <v>1290.65</v>
      </c>
      <c r="M62" s="13">
        <v>71.13</v>
      </c>
      <c r="N62" s="149">
        <v>78.98</v>
      </c>
      <c r="O62" s="84">
        <v>677.43</v>
      </c>
      <c r="P62" s="148">
        <f t="shared" si="12"/>
        <v>827.54</v>
      </c>
      <c r="Q62" s="178">
        <f>L62+P62</f>
        <v>2118.19</v>
      </c>
      <c r="R62" s="36">
        <v>2200</v>
      </c>
      <c r="S62" s="37">
        <v>240697</v>
      </c>
      <c r="T62" s="53"/>
    </row>
    <row r="63" spans="1:20" ht="15.75" thickBot="1">
      <c r="A63" s="52"/>
      <c r="B63" s="46"/>
      <c r="C63" s="115">
        <f>SUM(C60:C62)</f>
        <v>2948.3999999999996</v>
      </c>
      <c r="D63" s="46">
        <f>SUM(D60:D62)</f>
        <v>300.75</v>
      </c>
      <c r="E63" s="64">
        <f>SUM(E60:E62)</f>
        <v>368.91</v>
      </c>
      <c r="F63" s="146">
        <f t="shared" si="11"/>
        <v>230.31051300000001</v>
      </c>
      <c r="G63" s="66">
        <f t="shared" si="4"/>
        <v>138.599487</v>
      </c>
      <c r="H63" s="145">
        <f>SUM(H60:H62)</f>
        <v>170.45</v>
      </c>
      <c r="I63" s="144">
        <f t="shared" si="0"/>
        <v>539.36</v>
      </c>
      <c r="J63" s="46">
        <f aca="true" t="shared" si="17" ref="J63:O63">SUM(J60:J62)</f>
        <v>539.7</v>
      </c>
      <c r="K63" s="46">
        <f t="shared" si="17"/>
        <v>45.42</v>
      </c>
      <c r="L63" s="165">
        <f t="shared" si="17"/>
        <v>4373.63</v>
      </c>
      <c r="M63" s="64">
        <f t="shared" si="17"/>
        <v>195.95999999999998</v>
      </c>
      <c r="N63" s="141">
        <f t="shared" si="17"/>
        <v>236.94</v>
      </c>
      <c r="O63" s="142">
        <f t="shared" si="17"/>
        <v>2032.29</v>
      </c>
      <c r="P63" s="143">
        <f t="shared" si="12"/>
        <v>2465.19</v>
      </c>
      <c r="Q63" s="187">
        <f>SUM(Q60:Q62)</f>
        <v>6838.82</v>
      </c>
      <c r="R63" s="221"/>
      <c r="S63" s="107"/>
      <c r="T63" s="99"/>
    </row>
    <row r="64" spans="1:20" ht="15">
      <c r="A64" s="36" t="s">
        <v>42</v>
      </c>
      <c r="B64" s="13">
        <v>16</v>
      </c>
      <c r="C64" s="153">
        <v>1324.4</v>
      </c>
      <c r="D64" s="84">
        <v>258.71</v>
      </c>
      <c r="E64" s="84">
        <v>359.97</v>
      </c>
      <c r="F64" s="45">
        <f t="shared" si="11"/>
        <v>224.729271</v>
      </c>
      <c r="G64" s="45">
        <f t="shared" si="4"/>
        <v>135.24072900000002</v>
      </c>
      <c r="H64" s="160">
        <v>108.32</v>
      </c>
      <c r="I64" s="159">
        <f t="shared" si="0"/>
        <v>468.29</v>
      </c>
      <c r="J64" s="84">
        <v>809.55</v>
      </c>
      <c r="K64" s="84">
        <v>23.44</v>
      </c>
      <c r="L64" s="156">
        <f>C64+D64+I64+J64+K64</f>
        <v>2884.39</v>
      </c>
      <c r="M64" s="84">
        <v>188.16</v>
      </c>
      <c r="N64" s="153">
        <v>106.43</v>
      </c>
      <c r="O64" s="84">
        <v>912.89</v>
      </c>
      <c r="P64" s="156">
        <f t="shared" si="12"/>
        <v>1207.48</v>
      </c>
      <c r="Q64" s="223">
        <f>L64+P64</f>
        <v>4091.87</v>
      </c>
      <c r="R64" s="36">
        <v>0</v>
      </c>
      <c r="S64" s="13"/>
      <c r="T64" s="23">
        <v>16</v>
      </c>
    </row>
    <row r="65" spans="1:20" ht="15">
      <c r="A65" s="36" t="s">
        <v>41</v>
      </c>
      <c r="B65" s="36"/>
      <c r="C65" s="44">
        <v>1324.4</v>
      </c>
      <c r="D65" s="36">
        <v>578.16</v>
      </c>
      <c r="E65" s="36">
        <v>718.64</v>
      </c>
      <c r="F65" s="41">
        <f t="shared" si="11"/>
        <v>448.646952</v>
      </c>
      <c r="G65" s="41">
        <f t="shared" si="4"/>
        <v>269.993048</v>
      </c>
      <c r="H65" s="158">
        <v>42.1</v>
      </c>
      <c r="I65" s="157">
        <f t="shared" si="0"/>
        <v>760.74</v>
      </c>
      <c r="J65" s="84">
        <v>809.55</v>
      </c>
      <c r="K65" s="36">
        <v>17.25</v>
      </c>
      <c r="L65" s="155">
        <f>C65+D65+I65+J65+K65</f>
        <v>3490.1000000000004</v>
      </c>
      <c r="M65" s="36">
        <v>186.33</v>
      </c>
      <c r="N65" s="153">
        <v>106.43</v>
      </c>
      <c r="O65" s="84">
        <v>912.89</v>
      </c>
      <c r="P65" s="155">
        <f t="shared" si="12"/>
        <v>1205.65</v>
      </c>
      <c r="Q65" s="178">
        <f>L65+P65</f>
        <v>4695.75</v>
      </c>
      <c r="R65" s="36">
        <v>16763</v>
      </c>
      <c r="S65" s="36">
        <v>109773</v>
      </c>
      <c r="T65" s="25"/>
    </row>
    <row r="66" spans="1:20" ht="15.75" thickBot="1">
      <c r="A66" s="37" t="s">
        <v>40</v>
      </c>
      <c r="B66" s="37"/>
      <c r="C66" s="44">
        <v>1324.4</v>
      </c>
      <c r="D66" s="13">
        <v>634.46</v>
      </c>
      <c r="E66" s="13">
        <v>790.86</v>
      </c>
      <c r="F66" s="55">
        <f t="shared" si="11"/>
        <v>493.733898</v>
      </c>
      <c r="G66" s="55">
        <f t="shared" si="4"/>
        <v>297.126102</v>
      </c>
      <c r="H66" s="186">
        <v>78.6</v>
      </c>
      <c r="I66" s="159">
        <f t="shared" si="0"/>
        <v>869.46</v>
      </c>
      <c r="J66" s="13">
        <v>0</v>
      </c>
      <c r="K66" s="13">
        <v>20.51</v>
      </c>
      <c r="L66" s="156">
        <f>C66+D66+I66+J66+K66</f>
        <v>2848.8300000000004</v>
      </c>
      <c r="M66" s="13">
        <v>213.39</v>
      </c>
      <c r="N66" s="153">
        <v>106.43</v>
      </c>
      <c r="O66" s="84">
        <v>912.89</v>
      </c>
      <c r="P66" s="155">
        <f t="shared" si="12"/>
        <v>1232.71</v>
      </c>
      <c r="Q66" s="178">
        <f>L66+P66</f>
        <v>4081.5400000000004</v>
      </c>
      <c r="R66" s="36">
        <v>4695.76</v>
      </c>
      <c r="S66" s="37">
        <v>551888</v>
      </c>
      <c r="T66" s="53"/>
    </row>
    <row r="67" spans="1:20" ht="15.75" thickBot="1">
      <c r="A67" s="52"/>
      <c r="B67" s="46"/>
      <c r="C67" s="115">
        <f>SUM(C64:C66)</f>
        <v>3973.2000000000003</v>
      </c>
      <c r="D67" s="46">
        <f>SUM(D64:D66)</f>
        <v>1471.33</v>
      </c>
      <c r="E67" s="64">
        <f>SUM(E64:E66)</f>
        <v>1869.4700000000003</v>
      </c>
      <c r="F67" s="146">
        <f t="shared" si="11"/>
        <v>1167.1101210000002</v>
      </c>
      <c r="G67" s="163">
        <f t="shared" si="4"/>
        <v>702.3598790000001</v>
      </c>
      <c r="H67" s="162">
        <f>SUM(H64:H66)</f>
        <v>229.01999999999998</v>
      </c>
      <c r="I67" s="115">
        <f t="shared" si="0"/>
        <v>2098.4900000000002</v>
      </c>
      <c r="J67" s="46">
        <f aca="true" t="shared" si="18" ref="J67:O67">SUM(J64:J66)</f>
        <v>1619.1</v>
      </c>
      <c r="K67" s="46">
        <f t="shared" si="18"/>
        <v>61.2</v>
      </c>
      <c r="L67" s="165">
        <f t="shared" si="18"/>
        <v>9223.32</v>
      </c>
      <c r="M67" s="46">
        <f t="shared" si="18"/>
        <v>587.88</v>
      </c>
      <c r="N67" s="115">
        <f t="shared" si="18"/>
        <v>319.29</v>
      </c>
      <c r="O67" s="64">
        <f t="shared" si="18"/>
        <v>2738.67</v>
      </c>
      <c r="P67" s="143">
        <f t="shared" si="12"/>
        <v>3645.84</v>
      </c>
      <c r="Q67" s="187">
        <f>SUM(Q64:Q66)</f>
        <v>12869.16</v>
      </c>
      <c r="R67" s="161"/>
      <c r="S67" s="107"/>
      <c r="T67" s="99"/>
    </row>
    <row r="68" spans="1:20" ht="15">
      <c r="A68" s="36" t="s">
        <v>42</v>
      </c>
      <c r="B68" s="13">
        <v>17</v>
      </c>
      <c r="C68" s="153">
        <v>887.6</v>
      </c>
      <c r="D68" s="84">
        <v>196.09</v>
      </c>
      <c r="E68" s="84">
        <v>333.66</v>
      </c>
      <c r="F68" s="45">
        <f t="shared" si="11"/>
        <v>208.30393800000002</v>
      </c>
      <c r="G68" s="45">
        <f t="shared" si="4"/>
        <v>125.35606200000001</v>
      </c>
      <c r="H68" s="160">
        <v>72.59</v>
      </c>
      <c r="I68" s="159">
        <f aca="true" t="shared" si="19" ref="I68:I131">SUM(F68:H68)</f>
        <v>406.25</v>
      </c>
      <c r="J68" s="84">
        <v>269.85</v>
      </c>
      <c r="K68" s="84">
        <v>15.71</v>
      </c>
      <c r="L68" s="156">
        <f>C68+D68+I68+J68+K68</f>
        <v>1775.5</v>
      </c>
      <c r="M68" s="84">
        <v>62.72</v>
      </c>
      <c r="N68" s="153">
        <v>71.33</v>
      </c>
      <c r="O68" s="84">
        <v>611.81</v>
      </c>
      <c r="P68" s="156">
        <f t="shared" si="12"/>
        <v>745.8599999999999</v>
      </c>
      <c r="Q68" s="185">
        <f>L68+P68</f>
        <v>2521.3599999999997</v>
      </c>
      <c r="R68" s="36">
        <v>0</v>
      </c>
      <c r="S68" s="13"/>
      <c r="T68" s="23">
        <v>17</v>
      </c>
    </row>
    <row r="69" spans="1:20" ht="15">
      <c r="A69" s="36" t="s">
        <v>41</v>
      </c>
      <c r="B69" s="36"/>
      <c r="C69" s="44">
        <v>887.6</v>
      </c>
      <c r="D69" s="36">
        <v>196.09</v>
      </c>
      <c r="E69" s="36">
        <v>333.66</v>
      </c>
      <c r="F69" s="41">
        <f t="shared" si="11"/>
        <v>208.30393800000002</v>
      </c>
      <c r="G69" s="41">
        <f t="shared" si="4"/>
        <v>125.35606200000001</v>
      </c>
      <c r="H69" s="158">
        <v>28.21</v>
      </c>
      <c r="I69" s="157">
        <f t="shared" si="19"/>
        <v>361.87</v>
      </c>
      <c r="J69" s="84">
        <v>269.85</v>
      </c>
      <c r="K69" s="36">
        <v>11.56</v>
      </c>
      <c r="L69" s="155">
        <f>C69+D69+I69+J69+K69</f>
        <v>1726.9699999999998</v>
      </c>
      <c r="M69" s="36">
        <v>62.11</v>
      </c>
      <c r="N69" s="153">
        <v>71.33</v>
      </c>
      <c r="O69" s="84">
        <v>611.81</v>
      </c>
      <c r="P69" s="155">
        <f t="shared" si="12"/>
        <v>745.25</v>
      </c>
      <c r="Q69" s="178">
        <f>L69+P69</f>
        <v>2472.22</v>
      </c>
      <c r="R69" s="36">
        <v>0</v>
      </c>
      <c r="S69" s="36"/>
      <c r="T69" s="25"/>
    </row>
    <row r="70" spans="1:20" ht="15.75" thickBot="1">
      <c r="A70" s="37" t="s">
        <v>40</v>
      </c>
      <c r="B70" s="37"/>
      <c r="C70" s="44">
        <v>887.6</v>
      </c>
      <c r="D70" s="13">
        <v>196.09</v>
      </c>
      <c r="E70" s="13">
        <v>333.66</v>
      </c>
      <c r="F70" s="55">
        <f t="shared" si="11"/>
        <v>208.30393800000002</v>
      </c>
      <c r="G70" s="55">
        <f t="shared" si="4"/>
        <v>125.35606200000001</v>
      </c>
      <c r="H70" s="186">
        <v>52.68</v>
      </c>
      <c r="I70" s="159">
        <f t="shared" si="19"/>
        <v>386.34000000000003</v>
      </c>
      <c r="J70" s="13">
        <v>0</v>
      </c>
      <c r="K70" s="13">
        <v>13.75</v>
      </c>
      <c r="L70" s="156">
        <f>C70+D70+I70+J70+K70</f>
        <v>1483.7800000000002</v>
      </c>
      <c r="M70" s="13">
        <v>71.13</v>
      </c>
      <c r="N70" s="153">
        <v>71.33</v>
      </c>
      <c r="O70" s="84">
        <v>611.81</v>
      </c>
      <c r="P70" s="148">
        <f t="shared" si="12"/>
        <v>754.27</v>
      </c>
      <c r="Q70" s="177">
        <f>L70+P70</f>
        <v>2238.05</v>
      </c>
      <c r="R70" s="36">
        <v>0</v>
      </c>
      <c r="S70" s="37"/>
      <c r="T70" s="53"/>
    </row>
    <row r="71" spans="1:20" ht="15.75" thickBot="1">
      <c r="A71" s="52"/>
      <c r="B71" s="46"/>
      <c r="C71" s="115">
        <f>SUM(C68:C70)</f>
        <v>2662.8</v>
      </c>
      <c r="D71" s="46">
        <f>SUM(D68:D70)</f>
        <v>588.27</v>
      </c>
      <c r="E71" s="64">
        <f>SUM(E68:E70)</f>
        <v>1000.98</v>
      </c>
      <c r="F71" s="146">
        <f t="shared" si="11"/>
        <v>624.911814</v>
      </c>
      <c r="G71" s="163">
        <f t="shared" si="4"/>
        <v>376.06818599999997</v>
      </c>
      <c r="H71" s="162">
        <f>SUM(H68:H70)</f>
        <v>153.48000000000002</v>
      </c>
      <c r="I71" s="115">
        <f t="shared" si="19"/>
        <v>1154.46</v>
      </c>
      <c r="J71" s="46">
        <f aca="true" t="shared" si="20" ref="J71:O71">SUM(J68:J70)</f>
        <v>539.7</v>
      </c>
      <c r="K71" s="46">
        <f t="shared" si="20"/>
        <v>41.02</v>
      </c>
      <c r="L71" s="165">
        <f t="shared" si="20"/>
        <v>4986.25</v>
      </c>
      <c r="M71" s="46">
        <f t="shared" si="20"/>
        <v>195.95999999999998</v>
      </c>
      <c r="N71" s="115">
        <f t="shared" si="20"/>
        <v>213.99</v>
      </c>
      <c r="O71" s="64">
        <f t="shared" si="20"/>
        <v>1835.4299999999998</v>
      </c>
      <c r="P71" s="143">
        <f t="shared" si="12"/>
        <v>2245.3799999999997</v>
      </c>
      <c r="Q71" s="139">
        <f>SUM(Q68:Q70)</f>
        <v>7231.63</v>
      </c>
      <c r="R71" s="161"/>
      <c r="S71" s="107"/>
      <c r="T71" s="99"/>
    </row>
    <row r="72" spans="1:20" ht="15">
      <c r="A72" s="36" t="s">
        <v>42</v>
      </c>
      <c r="B72" s="13">
        <v>18</v>
      </c>
      <c r="C72" s="153">
        <v>876.4</v>
      </c>
      <c r="D72" s="84">
        <v>74.59</v>
      </c>
      <c r="E72" s="84">
        <v>204.54</v>
      </c>
      <c r="F72" s="45">
        <f aca="true" t="shared" si="21" ref="F72:F103">E72-G72</f>
        <v>127.694322</v>
      </c>
      <c r="G72" s="45">
        <f aca="true" t="shared" si="22" ref="G72:G135">E72*37.57%</f>
        <v>76.84567799999999</v>
      </c>
      <c r="H72" s="160">
        <v>71.68</v>
      </c>
      <c r="I72" s="159">
        <f t="shared" si="19"/>
        <v>276.22</v>
      </c>
      <c r="J72" s="84">
        <v>29.89</v>
      </c>
      <c r="K72" s="84">
        <v>15.51</v>
      </c>
      <c r="L72" s="156">
        <f>C72+D72+I72+J72+K72</f>
        <v>1272.6100000000001</v>
      </c>
      <c r="M72" s="84">
        <v>62.72</v>
      </c>
      <c r="N72" s="153">
        <v>70.43</v>
      </c>
      <c r="O72" s="84">
        <v>604.09</v>
      </c>
      <c r="P72" s="156">
        <f aca="true" t="shared" si="23" ref="P72:P103">SUM(M72:O72)</f>
        <v>737.24</v>
      </c>
      <c r="Q72" s="154">
        <f>L72+P72</f>
        <v>2009.8500000000001</v>
      </c>
      <c r="R72" s="36">
        <v>0</v>
      </c>
      <c r="S72" s="13"/>
      <c r="T72" s="23">
        <v>18</v>
      </c>
    </row>
    <row r="73" spans="1:20" ht="15">
      <c r="A73" s="36" t="s">
        <v>41</v>
      </c>
      <c r="B73" s="36"/>
      <c r="C73" s="44">
        <v>876.4</v>
      </c>
      <c r="D73" s="83">
        <v>27.67</v>
      </c>
      <c r="E73" s="83">
        <v>49.6</v>
      </c>
      <c r="F73" s="41">
        <f t="shared" si="21"/>
        <v>30.965280000000003</v>
      </c>
      <c r="G73" s="41">
        <f t="shared" si="22"/>
        <v>18.634719999999998</v>
      </c>
      <c r="H73" s="222">
        <v>27.86</v>
      </c>
      <c r="I73" s="157">
        <f t="shared" si="19"/>
        <v>77.46000000000001</v>
      </c>
      <c r="J73" s="83">
        <v>0</v>
      </c>
      <c r="K73" s="83">
        <v>7.99</v>
      </c>
      <c r="L73" s="155">
        <f>C73+D73+I73+J73+K73</f>
        <v>989.52</v>
      </c>
      <c r="M73" s="83">
        <v>62.11</v>
      </c>
      <c r="N73" s="153">
        <v>70.43</v>
      </c>
      <c r="O73" s="84">
        <v>604.09</v>
      </c>
      <c r="P73" s="155">
        <f t="shared" si="23"/>
        <v>736.6300000000001</v>
      </c>
      <c r="Q73" s="178">
        <f>L73+P73</f>
        <v>1726.15</v>
      </c>
      <c r="R73" s="36">
        <v>3000</v>
      </c>
      <c r="S73" s="36">
        <v>408779</v>
      </c>
      <c r="T73" s="25"/>
    </row>
    <row r="74" spans="1:20" ht="15.75" thickBot="1">
      <c r="A74" s="37" t="s">
        <v>40</v>
      </c>
      <c r="B74" s="37"/>
      <c r="C74" s="44">
        <v>876.4</v>
      </c>
      <c r="D74" s="84">
        <v>120.3</v>
      </c>
      <c r="E74" s="84">
        <v>307.43</v>
      </c>
      <c r="F74" s="55">
        <f t="shared" si="21"/>
        <v>191.928549</v>
      </c>
      <c r="G74" s="55">
        <f t="shared" si="22"/>
        <v>115.501451</v>
      </c>
      <c r="H74" s="212">
        <v>52.01</v>
      </c>
      <c r="I74" s="159">
        <f t="shared" si="19"/>
        <v>359.44</v>
      </c>
      <c r="J74" s="84">
        <v>76.1</v>
      </c>
      <c r="K74" s="84">
        <v>13.57</v>
      </c>
      <c r="L74" s="156">
        <f>K74+J74+I74+D74+C74</f>
        <v>1445.81</v>
      </c>
      <c r="M74" s="84">
        <v>71.13</v>
      </c>
      <c r="N74" s="153">
        <v>70.43</v>
      </c>
      <c r="O74" s="84">
        <v>604.09</v>
      </c>
      <c r="P74" s="148">
        <f t="shared" si="23"/>
        <v>745.6500000000001</v>
      </c>
      <c r="Q74" s="177">
        <f>L74+P74</f>
        <v>2191.46</v>
      </c>
      <c r="R74" s="36">
        <v>2000</v>
      </c>
      <c r="S74" s="37">
        <v>114829</v>
      </c>
      <c r="T74" s="53"/>
    </row>
    <row r="75" spans="1:20" ht="15.75" thickBot="1">
      <c r="A75" s="52"/>
      <c r="B75" s="46"/>
      <c r="C75" s="115">
        <f>SUM(C72:C74)</f>
        <v>2629.2</v>
      </c>
      <c r="D75" s="46">
        <f>SUM(D72:D74)</f>
        <v>222.56</v>
      </c>
      <c r="E75" s="64">
        <f>SUM(E72:E74)</f>
        <v>561.5699999999999</v>
      </c>
      <c r="F75" s="146">
        <f t="shared" si="21"/>
        <v>350.588151</v>
      </c>
      <c r="G75" s="66">
        <f t="shared" si="22"/>
        <v>210.98184899999995</v>
      </c>
      <c r="H75" s="145">
        <f>SUM(H72:H74)</f>
        <v>151.55</v>
      </c>
      <c r="I75" s="144">
        <f t="shared" si="19"/>
        <v>713.1199999999999</v>
      </c>
      <c r="J75" s="46">
        <f aca="true" t="shared" si="24" ref="J75:O75">SUM(J72:J74)</f>
        <v>105.99</v>
      </c>
      <c r="K75" s="46">
        <f t="shared" si="24"/>
        <v>37.07</v>
      </c>
      <c r="L75" s="165">
        <f t="shared" si="24"/>
        <v>3707.94</v>
      </c>
      <c r="M75" s="46">
        <f t="shared" si="24"/>
        <v>195.95999999999998</v>
      </c>
      <c r="N75" s="115">
        <f t="shared" si="24"/>
        <v>211.29000000000002</v>
      </c>
      <c r="O75" s="64">
        <f t="shared" si="24"/>
        <v>1812.27</v>
      </c>
      <c r="P75" s="143">
        <f t="shared" si="23"/>
        <v>2219.52</v>
      </c>
      <c r="Q75" s="139">
        <f>SUM(Q72:Q74)</f>
        <v>5927.46</v>
      </c>
      <c r="R75" s="161"/>
      <c r="S75" s="107"/>
      <c r="T75" s="99"/>
    </row>
    <row r="76" spans="1:20" ht="15">
      <c r="A76" s="36" t="s">
        <v>42</v>
      </c>
      <c r="B76" s="13">
        <v>19</v>
      </c>
      <c r="C76" s="153">
        <v>994</v>
      </c>
      <c r="D76" s="84">
        <v>227.37</v>
      </c>
      <c r="E76" s="84">
        <v>276.68</v>
      </c>
      <c r="F76" s="45">
        <f t="shared" si="21"/>
        <v>172.73132400000003</v>
      </c>
      <c r="G76" s="45">
        <f t="shared" si="22"/>
        <v>103.94867599999999</v>
      </c>
      <c r="H76" s="160">
        <v>81.3</v>
      </c>
      <c r="I76" s="159">
        <f t="shared" si="19"/>
        <v>357.98</v>
      </c>
      <c r="J76" s="84">
        <v>269.85</v>
      </c>
      <c r="K76" s="84">
        <v>12.31</v>
      </c>
      <c r="L76" s="156">
        <f>C76+D76+I76+J76+K76</f>
        <v>1861.5099999999998</v>
      </c>
      <c r="M76" s="84">
        <v>62.72</v>
      </c>
      <c r="N76" s="153">
        <v>79.88</v>
      </c>
      <c r="O76" s="84">
        <v>685.15</v>
      </c>
      <c r="P76" s="156">
        <f t="shared" si="23"/>
        <v>827.75</v>
      </c>
      <c r="Q76" s="154">
        <f>L76+P76</f>
        <v>2689.2599999999998</v>
      </c>
      <c r="R76" s="36">
        <v>2800</v>
      </c>
      <c r="S76" s="13">
        <v>586809</v>
      </c>
      <c r="T76" s="23">
        <v>19</v>
      </c>
    </row>
    <row r="77" spans="1:20" ht="15">
      <c r="A77" s="36" t="s">
        <v>41</v>
      </c>
      <c r="B77" s="36"/>
      <c r="C77" s="44">
        <v>994</v>
      </c>
      <c r="D77" s="36">
        <v>264.66</v>
      </c>
      <c r="E77" s="36">
        <v>311.52</v>
      </c>
      <c r="F77" s="41">
        <f t="shared" si="21"/>
        <v>194.481936</v>
      </c>
      <c r="G77" s="41">
        <f t="shared" si="22"/>
        <v>117.03806399999999</v>
      </c>
      <c r="H77" s="158">
        <v>31.6</v>
      </c>
      <c r="I77" s="157">
        <f t="shared" si="19"/>
        <v>343.12</v>
      </c>
      <c r="J77" s="84">
        <v>269.85</v>
      </c>
      <c r="K77" s="36">
        <v>9.06</v>
      </c>
      <c r="L77" s="155">
        <f>C77+D77+I77+J77+K77</f>
        <v>1880.69</v>
      </c>
      <c r="M77" s="36">
        <v>62.11</v>
      </c>
      <c r="N77" s="153">
        <v>79.88</v>
      </c>
      <c r="O77" s="84">
        <v>685.15</v>
      </c>
      <c r="P77" s="155">
        <f t="shared" si="23"/>
        <v>827.14</v>
      </c>
      <c r="Q77" s="178">
        <f>L77+P77</f>
        <v>2707.83</v>
      </c>
      <c r="R77" s="36">
        <v>2800</v>
      </c>
      <c r="S77" s="36">
        <v>988026</v>
      </c>
      <c r="T77" s="25"/>
    </row>
    <row r="78" spans="1:20" ht="15.75" thickBot="1">
      <c r="A78" s="37" t="s">
        <v>40</v>
      </c>
      <c r="B78" s="37"/>
      <c r="C78" s="44">
        <v>994</v>
      </c>
      <c r="D78" s="13">
        <v>258.65</v>
      </c>
      <c r="E78" s="13">
        <v>291.03</v>
      </c>
      <c r="F78" s="55">
        <f t="shared" si="21"/>
        <v>181.69002899999998</v>
      </c>
      <c r="G78" s="55">
        <f t="shared" si="22"/>
        <v>109.33997099999998</v>
      </c>
      <c r="H78" s="186">
        <v>58.99</v>
      </c>
      <c r="I78" s="159">
        <f t="shared" si="19"/>
        <v>350.02</v>
      </c>
      <c r="J78" s="13">
        <v>0</v>
      </c>
      <c r="K78" s="13">
        <v>10.77</v>
      </c>
      <c r="L78" s="156">
        <f>C78+D78+I78+J78+K78</f>
        <v>1613.44</v>
      </c>
      <c r="M78" s="13">
        <v>71.13</v>
      </c>
      <c r="N78" s="153">
        <v>79.88</v>
      </c>
      <c r="O78" s="84">
        <v>685.15</v>
      </c>
      <c r="P78" s="148">
        <f t="shared" si="23"/>
        <v>836.16</v>
      </c>
      <c r="Q78" s="177">
        <f>L78+P78</f>
        <v>2449.6</v>
      </c>
      <c r="R78" s="36">
        <v>2900</v>
      </c>
      <c r="S78" s="37">
        <v>1351</v>
      </c>
      <c r="T78" s="53"/>
    </row>
    <row r="79" spans="1:20" ht="15.75" thickBot="1">
      <c r="A79" s="52"/>
      <c r="B79" s="46"/>
      <c r="C79" s="115">
        <f>SUM(C76:C78)</f>
        <v>2982</v>
      </c>
      <c r="D79" s="46">
        <f>SUM(D76:D78)</f>
        <v>750.6800000000001</v>
      </c>
      <c r="E79" s="64">
        <f>SUM(E76:E78)</f>
        <v>879.23</v>
      </c>
      <c r="F79" s="146">
        <f t="shared" si="21"/>
        <v>548.9032890000001</v>
      </c>
      <c r="G79" s="163">
        <f t="shared" si="22"/>
        <v>330.326711</v>
      </c>
      <c r="H79" s="162">
        <f>SUM(H76:H78)</f>
        <v>171.89000000000001</v>
      </c>
      <c r="I79" s="115">
        <f t="shared" si="19"/>
        <v>1051.1200000000001</v>
      </c>
      <c r="J79" s="46">
        <f aca="true" t="shared" si="25" ref="J79:O79">SUM(J76:J78)</f>
        <v>539.7</v>
      </c>
      <c r="K79" s="46">
        <f t="shared" si="25"/>
        <v>32.14</v>
      </c>
      <c r="L79" s="165">
        <f t="shared" si="25"/>
        <v>5355.639999999999</v>
      </c>
      <c r="M79" s="46">
        <f t="shared" si="25"/>
        <v>195.95999999999998</v>
      </c>
      <c r="N79" s="115">
        <f t="shared" si="25"/>
        <v>239.64</v>
      </c>
      <c r="O79" s="64">
        <f t="shared" si="25"/>
        <v>2055.45</v>
      </c>
      <c r="P79" s="143">
        <f t="shared" si="23"/>
        <v>2491.0499999999997</v>
      </c>
      <c r="Q79" s="139">
        <f>SUM(Q76:Q78)</f>
        <v>7846.6900000000005</v>
      </c>
      <c r="R79" s="161"/>
      <c r="S79" s="107"/>
      <c r="T79" s="99"/>
    </row>
    <row r="80" spans="1:20" ht="15">
      <c r="A80" s="36" t="s">
        <v>42</v>
      </c>
      <c r="B80" s="13">
        <v>20</v>
      </c>
      <c r="C80" s="153">
        <v>1324.4</v>
      </c>
      <c r="D80" s="84">
        <v>0</v>
      </c>
      <c r="E80" s="84">
        <v>56.98</v>
      </c>
      <c r="F80" s="45">
        <f t="shared" si="21"/>
        <v>35.572614</v>
      </c>
      <c r="G80" s="45">
        <f t="shared" si="22"/>
        <v>21.407386</v>
      </c>
      <c r="H80" s="160">
        <v>108.32</v>
      </c>
      <c r="I80" s="159">
        <f t="shared" si="19"/>
        <v>165.3</v>
      </c>
      <c r="J80" s="179">
        <v>0</v>
      </c>
      <c r="K80" s="84">
        <v>16.4</v>
      </c>
      <c r="L80" s="156">
        <f>C80+D80+I80+J80+K80</f>
        <v>1506.1000000000001</v>
      </c>
      <c r="M80" s="84">
        <v>62.72</v>
      </c>
      <c r="N80" s="153">
        <v>106.43</v>
      </c>
      <c r="O80" s="84">
        <v>912.89</v>
      </c>
      <c r="P80" s="156">
        <f t="shared" si="23"/>
        <v>1082.04</v>
      </c>
      <c r="Q80" s="154">
        <f>L80+P80</f>
        <v>2588.1400000000003</v>
      </c>
      <c r="R80" s="36">
        <v>7000</v>
      </c>
      <c r="S80" s="13">
        <v>39020</v>
      </c>
      <c r="T80" s="23">
        <v>20</v>
      </c>
    </row>
    <row r="81" spans="1:20" ht="15">
      <c r="A81" s="36" t="s">
        <v>41</v>
      </c>
      <c r="B81" s="36"/>
      <c r="C81" s="44">
        <v>1324.4</v>
      </c>
      <c r="D81" s="36">
        <v>21.23</v>
      </c>
      <c r="E81" s="36">
        <v>110.8</v>
      </c>
      <c r="F81" s="41">
        <f t="shared" si="21"/>
        <v>69.17244</v>
      </c>
      <c r="G81" s="41">
        <f t="shared" si="22"/>
        <v>41.627559999999995</v>
      </c>
      <c r="H81" s="158">
        <v>42.1</v>
      </c>
      <c r="I81" s="157">
        <f t="shared" si="19"/>
        <v>152.89999999999998</v>
      </c>
      <c r="J81" s="172">
        <v>0</v>
      </c>
      <c r="K81" s="36">
        <v>12.07</v>
      </c>
      <c r="L81" s="155">
        <f>C81+D81+I81+J81+K81</f>
        <v>1510.6000000000001</v>
      </c>
      <c r="M81" s="36">
        <v>124.22</v>
      </c>
      <c r="N81" s="153">
        <v>106.43</v>
      </c>
      <c r="O81" s="84">
        <v>912.89</v>
      </c>
      <c r="P81" s="155">
        <f t="shared" si="23"/>
        <v>1143.54</v>
      </c>
      <c r="Q81" s="178">
        <f>L81+P81</f>
        <v>2654.1400000000003</v>
      </c>
      <c r="R81" s="36">
        <v>0</v>
      </c>
      <c r="S81" s="36"/>
      <c r="T81" s="25"/>
    </row>
    <row r="82" spans="1:20" ht="15.75" thickBot="1">
      <c r="A82" s="37" t="s">
        <v>40</v>
      </c>
      <c r="B82" s="37"/>
      <c r="C82" s="44">
        <v>1324.4</v>
      </c>
      <c r="D82" s="13">
        <v>60.15</v>
      </c>
      <c r="E82" s="54">
        <v>118.05</v>
      </c>
      <c r="F82" s="55">
        <f t="shared" si="21"/>
        <v>73.698615</v>
      </c>
      <c r="G82" s="55">
        <f t="shared" si="22"/>
        <v>44.35138499999999</v>
      </c>
      <c r="H82" s="186">
        <v>78.6</v>
      </c>
      <c r="I82" s="159">
        <f t="shared" si="19"/>
        <v>196.64999999999998</v>
      </c>
      <c r="J82" s="195">
        <v>0</v>
      </c>
      <c r="K82" s="13">
        <v>14.35</v>
      </c>
      <c r="L82" s="156">
        <f>C82+D82+I82+J82+K82</f>
        <v>1595.5500000000002</v>
      </c>
      <c r="M82" s="13">
        <v>213.39</v>
      </c>
      <c r="N82" s="153">
        <v>106.43</v>
      </c>
      <c r="O82" s="84">
        <v>912.89</v>
      </c>
      <c r="P82" s="148">
        <f t="shared" si="23"/>
        <v>1232.71</v>
      </c>
      <c r="Q82" s="177">
        <f>L82+P82</f>
        <v>2828.26</v>
      </c>
      <c r="R82" s="36">
        <v>0</v>
      </c>
      <c r="S82" s="37"/>
      <c r="T82" s="53"/>
    </row>
    <row r="83" spans="1:20" ht="15.75" thickBot="1">
      <c r="A83" s="52"/>
      <c r="B83" s="46"/>
      <c r="C83" s="115">
        <f>SUM(C80:C82)</f>
        <v>3973.2000000000003</v>
      </c>
      <c r="D83" s="64">
        <f>SUM(D80:D82)</f>
        <v>81.38</v>
      </c>
      <c r="E83" s="52">
        <f>SUM(E80:E82)</f>
        <v>285.83</v>
      </c>
      <c r="F83" s="66">
        <f t="shared" si="21"/>
        <v>178.443669</v>
      </c>
      <c r="G83" s="163">
        <f t="shared" si="22"/>
        <v>107.38633099999998</v>
      </c>
      <c r="H83" s="162">
        <f>SUM(H80:H82)</f>
        <v>229.01999999999998</v>
      </c>
      <c r="I83" s="115">
        <f t="shared" si="19"/>
        <v>514.8499999999999</v>
      </c>
      <c r="J83" s="46">
        <f aca="true" t="shared" si="26" ref="J83:O83">SUM(J80:J82)</f>
        <v>0</v>
      </c>
      <c r="K83" s="64">
        <f t="shared" si="26"/>
        <v>42.82</v>
      </c>
      <c r="L83" s="143">
        <f t="shared" si="26"/>
        <v>4612.25</v>
      </c>
      <c r="M83" s="99">
        <f t="shared" si="26"/>
        <v>400.33</v>
      </c>
      <c r="N83" s="115">
        <f t="shared" si="26"/>
        <v>319.29</v>
      </c>
      <c r="O83" s="64">
        <f t="shared" si="26"/>
        <v>2738.67</v>
      </c>
      <c r="P83" s="143">
        <f t="shared" si="23"/>
        <v>3458.29</v>
      </c>
      <c r="Q83" s="139">
        <f>SUM(Q80:Q82)</f>
        <v>8070.540000000001</v>
      </c>
      <c r="R83" s="221"/>
      <c r="S83" s="107"/>
      <c r="T83" s="99"/>
    </row>
    <row r="84" spans="1:20" ht="15">
      <c r="A84" s="36" t="s">
        <v>42</v>
      </c>
      <c r="B84" s="13">
        <v>21</v>
      </c>
      <c r="C84" s="153">
        <v>1344.55</v>
      </c>
      <c r="D84" s="84">
        <v>60.15</v>
      </c>
      <c r="E84" s="84">
        <v>81.98</v>
      </c>
      <c r="F84" s="45">
        <f t="shared" si="21"/>
        <v>51.180114</v>
      </c>
      <c r="G84" s="45">
        <f t="shared" si="22"/>
        <v>30.799886</v>
      </c>
      <c r="H84" s="160">
        <v>106.03</v>
      </c>
      <c r="I84" s="159">
        <f t="shared" si="19"/>
        <v>188.01</v>
      </c>
      <c r="J84" s="84">
        <v>9.06</v>
      </c>
      <c r="K84" s="84">
        <v>22.95</v>
      </c>
      <c r="L84" s="156">
        <f>C84+D84+I84+J84+K84</f>
        <v>1624.72</v>
      </c>
      <c r="M84" s="153">
        <v>125.44</v>
      </c>
      <c r="N84" s="153">
        <v>104.18</v>
      </c>
      <c r="O84" s="153">
        <v>893.59</v>
      </c>
      <c r="P84" s="156">
        <f t="shared" si="23"/>
        <v>1123.21</v>
      </c>
      <c r="Q84" s="154">
        <f aca="true" t="shared" si="27" ref="Q84:Q94">L84+P84</f>
        <v>2747.9300000000003</v>
      </c>
      <c r="R84" s="36">
        <v>0</v>
      </c>
      <c r="S84" s="13"/>
      <c r="T84" s="23">
        <v>21</v>
      </c>
    </row>
    <row r="85" spans="1:20" ht="15">
      <c r="A85" s="36" t="s">
        <v>41</v>
      </c>
      <c r="B85" s="36"/>
      <c r="C85" s="153">
        <v>1344.55</v>
      </c>
      <c r="D85" s="36">
        <v>60.15</v>
      </c>
      <c r="E85" s="13">
        <v>81.98</v>
      </c>
      <c r="F85" s="41">
        <f t="shared" si="21"/>
        <v>51.180114</v>
      </c>
      <c r="G85" s="41">
        <f t="shared" si="22"/>
        <v>30.799886</v>
      </c>
      <c r="H85" s="186">
        <v>41.21</v>
      </c>
      <c r="I85" s="159">
        <f t="shared" si="19"/>
        <v>123.19</v>
      </c>
      <c r="J85" s="36">
        <v>18.12</v>
      </c>
      <c r="K85" s="36">
        <v>16.88</v>
      </c>
      <c r="L85" s="155">
        <f>C85+D85+I85+J85+K85</f>
        <v>1562.89</v>
      </c>
      <c r="M85" s="44">
        <v>124.22</v>
      </c>
      <c r="N85" s="153">
        <v>104.18</v>
      </c>
      <c r="O85" s="153">
        <v>893.59</v>
      </c>
      <c r="P85" s="155">
        <f t="shared" si="23"/>
        <v>1121.99</v>
      </c>
      <c r="Q85" s="178">
        <f t="shared" si="27"/>
        <v>2684.88</v>
      </c>
      <c r="R85" s="36">
        <v>10000</v>
      </c>
      <c r="S85" s="36">
        <v>120826</v>
      </c>
      <c r="T85" s="25"/>
    </row>
    <row r="86" spans="1:20" ht="15.75" thickBot="1">
      <c r="A86" s="37" t="s">
        <v>40</v>
      </c>
      <c r="B86" s="37"/>
      <c r="C86" s="153">
        <v>1344.55</v>
      </c>
      <c r="D86" s="36">
        <v>0</v>
      </c>
      <c r="E86" s="54">
        <v>0</v>
      </c>
      <c r="F86" s="55">
        <f t="shared" si="21"/>
        <v>0</v>
      </c>
      <c r="G86" s="55">
        <f t="shared" si="22"/>
        <v>0</v>
      </c>
      <c r="H86" s="194">
        <v>76.94</v>
      </c>
      <c r="I86" s="20">
        <f t="shared" si="19"/>
        <v>76.94</v>
      </c>
      <c r="J86" s="37">
        <v>0</v>
      </c>
      <c r="K86" s="37">
        <v>20.08</v>
      </c>
      <c r="L86" s="148">
        <f>C86+D86+I86+J86+K86</f>
        <v>1441.57</v>
      </c>
      <c r="M86" s="104">
        <v>0</v>
      </c>
      <c r="N86" s="149">
        <v>104.18</v>
      </c>
      <c r="O86" s="153">
        <v>893.59</v>
      </c>
      <c r="P86" s="148">
        <f t="shared" si="23"/>
        <v>997.77</v>
      </c>
      <c r="Q86" s="177">
        <f t="shared" si="27"/>
        <v>2439.34</v>
      </c>
      <c r="R86" s="36">
        <v>0</v>
      </c>
      <c r="S86" s="36"/>
      <c r="T86" s="53"/>
    </row>
    <row r="87" spans="1:20" ht="15.75" thickBot="1">
      <c r="A87" s="52"/>
      <c r="B87" s="46"/>
      <c r="C87" s="115">
        <f>SUM(C84:C86)</f>
        <v>4033.6499999999996</v>
      </c>
      <c r="D87" s="64">
        <f>SUM(D84:D86)</f>
        <v>120.3</v>
      </c>
      <c r="E87" s="52">
        <f>SUM(E84:E86)</f>
        <v>163.96</v>
      </c>
      <c r="F87" s="66">
        <f t="shared" si="21"/>
        <v>102.360228</v>
      </c>
      <c r="G87" s="163">
        <f t="shared" si="22"/>
        <v>61.599772</v>
      </c>
      <c r="H87" s="162">
        <f>SUM(H84:H86)</f>
        <v>224.18</v>
      </c>
      <c r="I87" s="115">
        <f t="shared" si="19"/>
        <v>388.14</v>
      </c>
      <c r="J87" s="46">
        <f aca="true" t="shared" si="28" ref="J87:P87">SUM(J84:J86)</f>
        <v>27.18</v>
      </c>
      <c r="K87" s="64">
        <f t="shared" si="28"/>
        <v>59.91</v>
      </c>
      <c r="L87" s="143">
        <f t="shared" si="28"/>
        <v>4629.18</v>
      </c>
      <c r="M87" s="141">
        <f t="shared" si="28"/>
        <v>249.66</v>
      </c>
      <c r="N87" s="141">
        <f t="shared" si="28"/>
        <v>312.54</v>
      </c>
      <c r="O87" s="191">
        <f t="shared" si="28"/>
        <v>2680.77</v>
      </c>
      <c r="P87" s="143">
        <f t="shared" si="28"/>
        <v>3242.97</v>
      </c>
      <c r="Q87" s="139">
        <f t="shared" si="27"/>
        <v>7872.15</v>
      </c>
      <c r="R87" s="138"/>
      <c r="S87" s="36"/>
      <c r="T87" s="46"/>
    </row>
    <row r="88" spans="1:20" ht="15">
      <c r="A88" s="36" t="s">
        <v>42</v>
      </c>
      <c r="B88" s="13">
        <v>22</v>
      </c>
      <c r="C88" s="153">
        <v>877.01</v>
      </c>
      <c r="D88" s="84">
        <v>588.27</v>
      </c>
      <c r="E88" s="84">
        <v>1000.98</v>
      </c>
      <c r="F88" s="45">
        <f t="shared" si="21"/>
        <v>624.911814</v>
      </c>
      <c r="G88" s="45">
        <f t="shared" si="22"/>
        <v>376.06818599999997</v>
      </c>
      <c r="H88" s="160">
        <v>69.16</v>
      </c>
      <c r="I88" s="159">
        <f t="shared" si="19"/>
        <v>1070.14</v>
      </c>
      <c r="J88" s="84">
        <v>809.55</v>
      </c>
      <c r="K88" s="84">
        <v>10.47</v>
      </c>
      <c r="L88" s="156">
        <f>C88+D88+I88+J88+K88</f>
        <v>3355.44</v>
      </c>
      <c r="M88" s="84">
        <v>188.16</v>
      </c>
      <c r="N88" s="153">
        <v>67.95</v>
      </c>
      <c r="O88" s="84">
        <v>582.86</v>
      </c>
      <c r="P88" s="156">
        <f aca="true" t="shared" si="29" ref="P88:P118">SUM(M88:O88)</f>
        <v>838.97</v>
      </c>
      <c r="Q88" s="154">
        <f t="shared" si="27"/>
        <v>4194.41</v>
      </c>
      <c r="R88" s="36">
        <v>9000</v>
      </c>
      <c r="S88" s="36">
        <v>584867</v>
      </c>
      <c r="T88" s="23">
        <v>22</v>
      </c>
    </row>
    <row r="89" spans="1:20" ht="15">
      <c r="A89" s="36" t="s">
        <v>41</v>
      </c>
      <c r="B89" s="36"/>
      <c r="C89" s="153">
        <v>877.01</v>
      </c>
      <c r="D89" s="36">
        <v>588.27</v>
      </c>
      <c r="E89" s="36">
        <v>1000.98</v>
      </c>
      <c r="F89" s="41">
        <f t="shared" si="21"/>
        <v>624.911814</v>
      </c>
      <c r="G89" s="41">
        <f t="shared" si="22"/>
        <v>376.06818599999997</v>
      </c>
      <c r="H89" s="158">
        <v>26.88</v>
      </c>
      <c r="I89" s="157">
        <f t="shared" si="19"/>
        <v>1027.8600000000001</v>
      </c>
      <c r="J89" s="84">
        <v>809.55</v>
      </c>
      <c r="K89" s="36">
        <v>7.71</v>
      </c>
      <c r="L89" s="155">
        <f>C89+D89+I89+J89+K89</f>
        <v>3310.4000000000005</v>
      </c>
      <c r="M89" s="83">
        <v>186.33</v>
      </c>
      <c r="N89" s="153">
        <v>67.95</v>
      </c>
      <c r="O89" s="84">
        <v>582.86</v>
      </c>
      <c r="P89" s="155">
        <f t="shared" si="29"/>
        <v>837.1400000000001</v>
      </c>
      <c r="Q89" s="178">
        <f t="shared" si="27"/>
        <v>4147.540000000001</v>
      </c>
      <c r="R89" s="36">
        <v>0</v>
      </c>
      <c r="S89" s="36"/>
      <c r="T89" s="25"/>
    </row>
    <row r="90" spans="1:20" ht="15.75" thickBot="1">
      <c r="A90" s="37" t="s">
        <v>40</v>
      </c>
      <c r="B90" s="37"/>
      <c r="C90" s="153">
        <v>877.01</v>
      </c>
      <c r="D90" s="37">
        <v>192.96</v>
      </c>
      <c r="E90" s="37">
        <v>319.07</v>
      </c>
      <c r="F90" s="55">
        <f t="shared" si="21"/>
        <v>199.195401</v>
      </c>
      <c r="G90" s="55">
        <f t="shared" si="22"/>
        <v>119.87459899999999</v>
      </c>
      <c r="H90" s="152">
        <v>50.19</v>
      </c>
      <c r="I90" s="151">
        <f t="shared" si="19"/>
        <v>369.26</v>
      </c>
      <c r="J90" s="37">
        <v>0</v>
      </c>
      <c r="K90" s="37">
        <v>13.1</v>
      </c>
      <c r="L90" s="148">
        <f>C90+D90+I90+J90+K90</f>
        <v>1452.33</v>
      </c>
      <c r="M90" s="78">
        <v>213.39</v>
      </c>
      <c r="N90" s="153">
        <v>67.95</v>
      </c>
      <c r="O90" s="84">
        <v>582.86</v>
      </c>
      <c r="P90" s="148">
        <f t="shared" si="29"/>
        <v>864.2</v>
      </c>
      <c r="Q90" s="177">
        <f t="shared" si="27"/>
        <v>2316.5299999999997</v>
      </c>
      <c r="R90" s="36">
        <v>0</v>
      </c>
      <c r="S90" s="37"/>
      <c r="T90" s="53"/>
    </row>
    <row r="91" spans="1:20" ht="15.75" thickBot="1">
      <c r="A91" s="52"/>
      <c r="B91" s="64"/>
      <c r="C91" s="141">
        <f>SUM(C88:C90)</f>
        <v>2631.0299999999997</v>
      </c>
      <c r="D91" s="142">
        <f>SUM(D88:D90)</f>
        <v>1369.5</v>
      </c>
      <c r="E91" s="52">
        <f>SUM(E88:E90)</f>
        <v>2321.03</v>
      </c>
      <c r="F91" s="66">
        <f t="shared" si="21"/>
        <v>1449.019029</v>
      </c>
      <c r="G91" s="163">
        <f t="shared" si="22"/>
        <v>872.010971</v>
      </c>
      <c r="H91" s="162">
        <f>SUM(H88:H90)</f>
        <v>146.23</v>
      </c>
      <c r="I91" s="115">
        <f t="shared" si="19"/>
        <v>2467.26</v>
      </c>
      <c r="J91" s="46">
        <f aca="true" t="shared" si="30" ref="J91:O91">SUM(J88:J90)</f>
        <v>1619.1</v>
      </c>
      <c r="K91" s="64">
        <f t="shared" si="30"/>
        <v>31.28</v>
      </c>
      <c r="L91" s="143">
        <f t="shared" si="30"/>
        <v>8118.17</v>
      </c>
      <c r="M91" s="99">
        <f t="shared" si="30"/>
        <v>587.88</v>
      </c>
      <c r="N91" s="115">
        <f t="shared" si="30"/>
        <v>203.85000000000002</v>
      </c>
      <c r="O91" s="64">
        <f t="shared" si="30"/>
        <v>1748.58</v>
      </c>
      <c r="P91" s="143">
        <f t="shared" si="29"/>
        <v>2540.31</v>
      </c>
      <c r="Q91" s="139">
        <f t="shared" si="27"/>
        <v>10658.48</v>
      </c>
      <c r="R91" s="161"/>
      <c r="S91" s="107"/>
      <c r="T91" s="142"/>
    </row>
    <row r="92" spans="1:20" ht="15">
      <c r="A92" s="36" t="s">
        <v>42</v>
      </c>
      <c r="B92" s="13">
        <v>23</v>
      </c>
      <c r="C92" s="153">
        <v>1330.03</v>
      </c>
      <c r="D92" s="84">
        <v>139.55</v>
      </c>
      <c r="E92" s="84">
        <v>192.24</v>
      </c>
      <c r="F92" s="45">
        <f t="shared" si="21"/>
        <v>120.015432</v>
      </c>
      <c r="G92" s="45">
        <f t="shared" si="22"/>
        <v>72.224568</v>
      </c>
      <c r="H92" s="160">
        <v>104.88</v>
      </c>
      <c r="I92" s="159">
        <f t="shared" si="19"/>
        <v>297.12</v>
      </c>
      <c r="J92" s="84">
        <v>539.7</v>
      </c>
      <c r="K92" s="84">
        <v>15.88</v>
      </c>
      <c r="L92" s="156">
        <f>C92+D92+I92+J92+K92</f>
        <v>2322.2799999999997</v>
      </c>
      <c r="M92" s="84">
        <v>125.44</v>
      </c>
      <c r="N92" s="153">
        <v>103.05</v>
      </c>
      <c r="O92" s="84">
        <v>883.94</v>
      </c>
      <c r="P92" s="156">
        <f t="shared" si="29"/>
        <v>1112.43</v>
      </c>
      <c r="Q92" s="154">
        <f t="shared" si="27"/>
        <v>3434.71</v>
      </c>
      <c r="R92" s="36">
        <v>3000</v>
      </c>
      <c r="S92" s="13">
        <v>142718</v>
      </c>
      <c r="T92" s="23">
        <v>23</v>
      </c>
    </row>
    <row r="93" spans="1:20" ht="15">
      <c r="A93" s="36" t="s">
        <v>41</v>
      </c>
      <c r="B93" s="36"/>
      <c r="C93" s="153">
        <v>1330.03</v>
      </c>
      <c r="D93" s="36">
        <v>157.59</v>
      </c>
      <c r="E93" s="36">
        <v>194.7</v>
      </c>
      <c r="F93" s="41">
        <f t="shared" si="21"/>
        <v>121.55121</v>
      </c>
      <c r="G93" s="41">
        <f t="shared" si="22"/>
        <v>73.14878999999999</v>
      </c>
      <c r="H93" s="158">
        <v>40.76</v>
      </c>
      <c r="I93" s="157">
        <f t="shared" si="19"/>
        <v>235.45999999999998</v>
      </c>
      <c r="J93" s="36">
        <v>539.7</v>
      </c>
      <c r="K93" s="36">
        <v>11.69</v>
      </c>
      <c r="L93" s="155">
        <f>C93+D93+I93+J93+K93</f>
        <v>2274.47</v>
      </c>
      <c r="M93" s="36">
        <v>124.22</v>
      </c>
      <c r="N93" s="153">
        <v>103.05</v>
      </c>
      <c r="O93" s="84">
        <v>883.94</v>
      </c>
      <c r="P93" s="155">
        <f t="shared" si="29"/>
        <v>1111.21</v>
      </c>
      <c r="Q93" s="178">
        <f t="shared" si="27"/>
        <v>3385.68</v>
      </c>
      <c r="R93" s="36">
        <v>3500</v>
      </c>
      <c r="S93" s="36">
        <v>109003</v>
      </c>
      <c r="T93" s="25"/>
    </row>
    <row r="94" spans="1:20" ht="15.75" thickBot="1">
      <c r="A94" s="37" t="s">
        <v>40</v>
      </c>
      <c r="B94" s="37"/>
      <c r="C94" s="153">
        <v>1330.03</v>
      </c>
      <c r="D94" s="37">
        <v>134.74</v>
      </c>
      <c r="E94" s="37">
        <v>172.16</v>
      </c>
      <c r="F94" s="55">
        <f t="shared" si="21"/>
        <v>107.479488</v>
      </c>
      <c r="G94" s="55">
        <f t="shared" si="22"/>
        <v>64.680512</v>
      </c>
      <c r="H94" s="152">
        <v>76.11</v>
      </c>
      <c r="I94" s="151">
        <f t="shared" si="19"/>
        <v>248.26999999999998</v>
      </c>
      <c r="J94" s="37">
        <v>0</v>
      </c>
      <c r="K94" s="37">
        <v>13.9</v>
      </c>
      <c r="L94" s="148">
        <f>C94+D94+I94+J94+K94</f>
        <v>1726.94</v>
      </c>
      <c r="M94" s="37">
        <v>142.26</v>
      </c>
      <c r="N94" s="153">
        <v>103.05</v>
      </c>
      <c r="O94" s="84">
        <v>883.94</v>
      </c>
      <c r="P94" s="148">
        <f t="shared" si="29"/>
        <v>1129.25</v>
      </c>
      <c r="Q94" s="177">
        <f t="shared" si="27"/>
        <v>2856.19</v>
      </c>
      <c r="R94" s="36">
        <v>3400</v>
      </c>
      <c r="S94" s="37">
        <v>212425</v>
      </c>
      <c r="T94" s="53"/>
    </row>
    <row r="95" spans="1:20" ht="15.75" thickBot="1">
      <c r="A95" s="52"/>
      <c r="B95" s="46"/>
      <c r="C95" s="115">
        <f>SUM(C92:C94)</f>
        <v>3990.09</v>
      </c>
      <c r="D95" s="64">
        <f>SUM(D92:D94)</f>
        <v>431.88</v>
      </c>
      <c r="E95" s="52">
        <f>SUM(E92:E94)</f>
        <v>559.1</v>
      </c>
      <c r="F95" s="66">
        <f t="shared" si="21"/>
        <v>349.04613000000006</v>
      </c>
      <c r="G95" s="163">
        <f t="shared" si="22"/>
        <v>210.05387</v>
      </c>
      <c r="H95" s="162">
        <f>SUM(H92:H94)</f>
        <v>221.75</v>
      </c>
      <c r="I95" s="115">
        <f t="shared" si="19"/>
        <v>780.85</v>
      </c>
      <c r="J95" s="46">
        <f aca="true" t="shared" si="31" ref="J95:O95">SUM(J92:J94)</f>
        <v>1079.4</v>
      </c>
      <c r="K95" s="64">
        <f t="shared" si="31"/>
        <v>41.47</v>
      </c>
      <c r="L95" s="143">
        <f t="shared" si="31"/>
        <v>6323.6900000000005</v>
      </c>
      <c r="M95" s="99">
        <f t="shared" si="31"/>
        <v>391.91999999999996</v>
      </c>
      <c r="N95" s="115">
        <f t="shared" si="31"/>
        <v>309.15</v>
      </c>
      <c r="O95" s="64">
        <f t="shared" si="31"/>
        <v>2651.82</v>
      </c>
      <c r="P95" s="143">
        <f t="shared" si="29"/>
        <v>3352.8900000000003</v>
      </c>
      <c r="Q95" s="139">
        <f>SUM(Q92:Q94)</f>
        <v>9676.58</v>
      </c>
      <c r="R95" s="161"/>
      <c r="S95" s="107"/>
      <c r="T95" s="99"/>
    </row>
    <row r="96" spans="1:20" ht="15">
      <c r="A96" s="36" t="s">
        <v>42</v>
      </c>
      <c r="B96" s="13">
        <v>24</v>
      </c>
      <c r="C96" s="153">
        <v>1344.55</v>
      </c>
      <c r="D96" s="84">
        <v>150.38</v>
      </c>
      <c r="E96" s="84">
        <v>385.31</v>
      </c>
      <c r="F96" s="45">
        <f t="shared" si="21"/>
        <v>240.549033</v>
      </c>
      <c r="G96" s="45">
        <f t="shared" si="22"/>
        <v>144.760967</v>
      </c>
      <c r="H96" s="160">
        <v>106.03</v>
      </c>
      <c r="I96" s="159">
        <f t="shared" si="19"/>
        <v>491.34000000000003</v>
      </c>
      <c r="J96" s="84">
        <v>539.7</v>
      </c>
      <c r="K96" s="84">
        <v>16.06</v>
      </c>
      <c r="L96" s="156">
        <f>C96+D96+I96+J96+K96</f>
        <v>2542.03</v>
      </c>
      <c r="M96" s="84">
        <v>125.44</v>
      </c>
      <c r="N96" s="153">
        <v>104.18</v>
      </c>
      <c r="O96" s="84">
        <v>893.59</v>
      </c>
      <c r="P96" s="156">
        <f t="shared" si="29"/>
        <v>1123.21</v>
      </c>
      <c r="Q96" s="154">
        <f>L96+P96</f>
        <v>3665.2400000000002</v>
      </c>
      <c r="R96" s="36">
        <v>0</v>
      </c>
      <c r="S96" s="13"/>
      <c r="T96" s="23">
        <v>24</v>
      </c>
    </row>
    <row r="97" spans="1:20" ht="15">
      <c r="A97" s="36" t="s">
        <v>41</v>
      </c>
      <c r="B97" s="36"/>
      <c r="C97" s="153">
        <v>1344.55</v>
      </c>
      <c r="D97" s="36">
        <v>300.75</v>
      </c>
      <c r="E97" s="36">
        <v>635.35</v>
      </c>
      <c r="F97" s="41">
        <f t="shared" si="21"/>
        <v>396.649005</v>
      </c>
      <c r="G97" s="41">
        <f t="shared" si="22"/>
        <v>238.700995</v>
      </c>
      <c r="H97" s="158">
        <v>41.21</v>
      </c>
      <c r="I97" s="157">
        <f t="shared" si="19"/>
        <v>676.5600000000001</v>
      </c>
      <c r="J97" s="84">
        <v>539.7</v>
      </c>
      <c r="K97" s="36">
        <v>16.88</v>
      </c>
      <c r="L97" s="155">
        <f>C97+D97+I97+J97+K97</f>
        <v>2878.4400000000005</v>
      </c>
      <c r="M97" s="36">
        <v>124.22</v>
      </c>
      <c r="N97" s="153">
        <v>104.18</v>
      </c>
      <c r="O97" s="84">
        <v>893.59</v>
      </c>
      <c r="P97" s="155">
        <f t="shared" si="29"/>
        <v>1121.99</v>
      </c>
      <c r="Q97" s="178">
        <f>L97+P97</f>
        <v>4000.4300000000003</v>
      </c>
      <c r="R97" s="36">
        <v>0</v>
      </c>
      <c r="S97" s="36"/>
      <c r="T97" s="25"/>
    </row>
    <row r="98" spans="1:20" ht="15.75" thickBot="1">
      <c r="A98" s="37" t="s">
        <v>40</v>
      </c>
      <c r="B98" s="37"/>
      <c r="C98" s="153">
        <v>1344.55</v>
      </c>
      <c r="D98" s="37">
        <v>354.89</v>
      </c>
      <c r="E98" s="37">
        <v>557.46</v>
      </c>
      <c r="F98" s="55">
        <f t="shared" si="21"/>
        <v>348.02227800000003</v>
      </c>
      <c r="G98" s="55">
        <f t="shared" si="22"/>
        <v>209.437722</v>
      </c>
      <c r="H98" s="152">
        <v>76.94</v>
      </c>
      <c r="I98" s="151">
        <f t="shared" si="19"/>
        <v>634.4000000000001</v>
      </c>
      <c r="J98" s="37">
        <v>0</v>
      </c>
      <c r="K98" s="37">
        <v>14.04</v>
      </c>
      <c r="L98" s="148">
        <f>C98+D98+I98+J98+K98</f>
        <v>2347.88</v>
      </c>
      <c r="M98" s="37">
        <v>142.26</v>
      </c>
      <c r="N98" s="153">
        <v>104.18</v>
      </c>
      <c r="O98" s="84">
        <v>893.59</v>
      </c>
      <c r="P98" s="148">
        <f t="shared" si="29"/>
        <v>1140.03</v>
      </c>
      <c r="Q98" s="178">
        <f>L98+P98</f>
        <v>3487.91</v>
      </c>
      <c r="R98" s="36">
        <v>15000</v>
      </c>
      <c r="S98" s="37">
        <v>164523</v>
      </c>
      <c r="T98" s="53"/>
    </row>
    <row r="99" spans="1:20" ht="15.75" thickBot="1">
      <c r="A99" s="52"/>
      <c r="B99" s="64"/>
      <c r="C99" s="141">
        <f>SUM(C96:C98)</f>
        <v>4033.6499999999996</v>
      </c>
      <c r="D99" s="142">
        <f>SUM(D96:D98)</f>
        <v>806.02</v>
      </c>
      <c r="E99" s="52">
        <f>SUM(E96:E98)</f>
        <v>1578.1200000000001</v>
      </c>
      <c r="F99" s="66">
        <f t="shared" si="21"/>
        <v>985.2203160000001</v>
      </c>
      <c r="G99" s="163">
        <f t="shared" si="22"/>
        <v>592.899684</v>
      </c>
      <c r="H99" s="162">
        <f>SUM(H96:H98)</f>
        <v>224.18</v>
      </c>
      <c r="I99" s="115">
        <f t="shared" si="19"/>
        <v>1802.3000000000002</v>
      </c>
      <c r="J99" s="46">
        <f aca="true" t="shared" si="32" ref="J99:O99">SUM(J96:J98)</f>
        <v>1079.4</v>
      </c>
      <c r="K99" s="64">
        <f t="shared" si="32"/>
        <v>46.98</v>
      </c>
      <c r="L99" s="143">
        <f t="shared" si="32"/>
        <v>7768.350000000001</v>
      </c>
      <c r="M99" s="99">
        <f t="shared" si="32"/>
        <v>391.91999999999996</v>
      </c>
      <c r="N99" s="115">
        <f t="shared" si="32"/>
        <v>312.54</v>
      </c>
      <c r="O99" s="64">
        <f t="shared" si="32"/>
        <v>2680.77</v>
      </c>
      <c r="P99" s="143">
        <f t="shared" si="29"/>
        <v>3385.23</v>
      </c>
      <c r="Q99" s="187">
        <f>SUM(Q96:Q98)</f>
        <v>11153.58</v>
      </c>
      <c r="R99" s="161"/>
      <c r="S99" s="107"/>
      <c r="T99" s="142"/>
    </row>
    <row r="100" spans="1:20" ht="15">
      <c r="A100" s="36" t="s">
        <v>42</v>
      </c>
      <c r="B100" s="13">
        <v>25</v>
      </c>
      <c r="C100" s="153">
        <v>885.72</v>
      </c>
      <c r="D100" s="84">
        <v>342.37</v>
      </c>
      <c r="E100" s="84">
        <v>533.32</v>
      </c>
      <c r="F100" s="45">
        <f t="shared" si="21"/>
        <v>332.951676</v>
      </c>
      <c r="G100" s="45">
        <f t="shared" si="22"/>
        <v>200.368324</v>
      </c>
      <c r="H100" s="160">
        <v>69.85</v>
      </c>
      <c r="I100" s="159">
        <f t="shared" si="19"/>
        <v>603.1700000000001</v>
      </c>
      <c r="J100" s="84">
        <v>539.7</v>
      </c>
      <c r="K100" s="84">
        <v>15.12</v>
      </c>
      <c r="L100" s="156">
        <f>C100+D100+I100+J100+K100</f>
        <v>2386.08</v>
      </c>
      <c r="M100" s="84">
        <v>125.44</v>
      </c>
      <c r="N100" s="153">
        <v>68.63</v>
      </c>
      <c r="O100" s="84">
        <v>588.65</v>
      </c>
      <c r="P100" s="156">
        <f t="shared" si="29"/>
        <v>782.72</v>
      </c>
      <c r="Q100" s="185">
        <f>L100+P100</f>
        <v>3168.8</v>
      </c>
      <c r="R100" s="36">
        <v>6500</v>
      </c>
      <c r="S100" s="13" t="s">
        <v>46</v>
      </c>
      <c r="T100" s="23">
        <v>25</v>
      </c>
    </row>
    <row r="101" spans="1:20" ht="15">
      <c r="A101" s="36" t="s">
        <v>41</v>
      </c>
      <c r="B101" s="36"/>
      <c r="C101" s="153">
        <v>885.72</v>
      </c>
      <c r="D101" s="36">
        <v>0</v>
      </c>
      <c r="E101" s="36">
        <v>278.04</v>
      </c>
      <c r="F101" s="41">
        <f t="shared" si="21"/>
        <v>173.580372</v>
      </c>
      <c r="G101" s="41">
        <f t="shared" si="22"/>
        <v>104.459628</v>
      </c>
      <c r="H101" s="158">
        <v>27.15</v>
      </c>
      <c r="I101" s="157">
        <f t="shared" si="19"/>
        <v>305.19</v>
      </c>
      <c r="J101" s="84">
        <v>539.7</v>
      </c>
      <c r="K101" s="36">
        <v>11.12</v>
      </c>
      <c r="L101" s="156">
        <f>C101+D101+I101+J101+K101</f>
        <v>1741.73</v>
      </c>
      <c r="M101" s="36">
        <v>124.22</v>
      </c>
      <c r="N101" s="153">
        <v>68.63</v>
      </c>
      <c r="O101" s="84">
        <v>588.65</v>
      </c>
      <c r="P101" s="155">
        <f t="shared" si="29"/>
        <v>781.5</v>
      </c>
      <c r="Q101" s="178">
        <f>L101+P101</f>
        <v>2523.23</v>
      </c>
      <c r="R101" s="36">
        <v>0</v>
      </c>
      <c r="S101" s="36"/>
      <c r="T101" s="25"/>
    </row>
    <row r="102" spans="1:20" ht="15.75" thickBot="1">
      <c r="A102" s="37" t="s">
        <v>40</v>
      </c>
      <c r="B102" s="37"/>
      <c r="C102" s="153">
        <v>885.72</v>
      </c>
      <c r="D102" s="37">
        <v>360.9</v>
      </c>
      <c r="E102" s="37">
        <v>599.07</v>
      </c>
      <c r="F102" s="55">
        <f t="shared" si="21"/>
        <v>373.99940100000003</v>
      </c>
      <c r="G102" s="55">
        <f t="shared" si="22"/>
        <v>225.07059900000002</v>
      </c>
      <c r="H102" s="152">
        <v>50.68</v>
      </c>
      <c r="I102" s="151">
        <f t="shared" si="19"/>
        <v>649.75</v>
      </c>
      <c r="J102" s="37">
        <v>0</v>
      </c>
      <c r="K102" s="37">
        <v>13.23</v>
      </c>
      <c r="L102" s="156">
        <f>C102+D102+I102+J102+K102</f>
        <v>1909.6</v>
      </c>
      <c r="M102" s="37">
        <v>213.39</v>
      </c>
      <c r="N102" s="153">
        <v>68.63</v>
      </c>
      <c r="O102" s="84">
        <v>588.65</v>
      </c>
      <c r="P102" s="148">
        <f t="shared" si="29"/>
        <v>870.67</v>
      </c>
      <c r="Q102" s="177">
        <f>L102+P102</f>
        <v>2780.27</v>
      </c>
      <c r="R102" s="36">
        <v>0</v>
      </c>
      <c r="S102" s="37"/>
      <c r="T102" s="53"/>
    </row>
    <row r="103" spans="1:20" ht="15.75" thickBot="1">
      <c r="A103" s="52"/>
      <c r="B103" s="46"/>
      <c r="C103" s="115">
        <f>SUM(C100:C102)</f>
        <v>2657.16</v>
      </c>
      <c r="D103" s="64">
        <f>SUM(D100:D102)</f>
        <v>703.27</v>
      </c>
      <c r="E103" s="52">
        <f>SUM(E100:E102)</f>
        <v>1410.4300000000003</v>
      </c>
      <c r="F103" s="66">
        <f t="shared" si="21"/>
        <v>880.5314490000002</v>
      </c>
      <c r="G103" s="163">
        <f t="shared" si="22"/>
        <v>529.8985510000001</v>
      </c>
      <c r="H103" s="214">
        <f>SUM(H100:H102)</f>
        <v>147.68</v>
      </c>
      <c r="I103" s="207">
        <f t="shared" si="19"/>
        <v>1558.1100000000004</v>
      </c>
      <c r="J103" s="220">
        <f aca="true" t="shared" si="33" ref="J103:O103">SUM(J100:J102)</f>
        <v>1079.4</v>
      </c>
      <c r="K103" s="142">
        <f t="shared" si="33"/>
        <v>39.47</v>
      </c>
      <c r="L103" s="143">
        <f t="shared" si="33"/>
        <v>6037.41</v>
      </c>
      <c r="M103" s="99">
        <f t="shared" si="33"/>
        <v>463.04999999999995</v>
      </c>
      <c r="N103" s="115">
        <f t="shared" si="33"/>
        <v>205.89</v>
      </c>
      <c r="O103" s="64">
        <f t="shared" si="33"/>
        <v>1765.9499999999998</v>
      </c>
      <c r="P103" s="143">
        <f t="shared" si="29"/>
        <v>2434.89</v>
      </c>
      <c r="Q103" s="139">
        <f>SUM(Q100:Q102)</f>
        <v>8472.300000000001</v>
      </c>
      <c r="R103" s="161"/>
      <c r="S103" s="107"/>
      <c r="T103" s="99"/>
    </row>
    <row r="104" spans="1:20" ht="15">
      <c r="A104" s="36" t="s">
        <v>42</v>
      </c>
      <c r="B104" s="13">
        <v>26</v>
      </c>
      <c r="C104" s="153">
        <v>1309.7</v>
      </c>
      <c r="D104" s="84">
        <v>96.6</v>
      </c>
      <c r="E104" s="84">
        <v>269.47</v>
      </c>
      <c r="F104" s="45">
        <f aca="true" t="shared" si="34" ref="F104:F135">E104-G104</f>
        <v>168.23012100000003</v>
      </c>
      <c r="G104" s="45">
        <f t="shared" si="22"/>
        <v>101.239879</v>
      </c>
      <c r="H104" s="160">
        <v>103.28</v>
      </c>
      <c r="I104" s="159">
        <f t="shared" si="19"/>
        <v>372.75</v>
      </c>
      <c r="J104" s="179">
        <v>0</v>
      </c>
      <c r="K104" s="219">
        <v>15.64</v>
      </c>
      <c r="L104" s="218">
        <f>C104+D104+I104+J104+K104</f>
        <v>1794.69</v>
      </c>
      <c r="M104" s="84">
        <v>188.16</v>
      </c>
      <c r="N104" s="153">
        <v>101.48</v>
      </c>
      <c r="O104" s="84">
        <v>870.43</v>
      </c>
      <c r="P104" s="156">
        <f t="shared" si="29"/>
        <v>1160.07</v>
      </c>
      <c r="Q104" s="154">
        <f aca="true" t="shared" si="35" ref="Q104:Q130">L104+P104</f>
        <v>2954.76</v>
      </c>
      <c r="R104" s="36">
        <v>3000</v>
      </c>
      <c r="S104" s="13">
        <v>14377</v>
      </c>
      <c r="T104" s="23">
        <v>26</v>
      </c>
    </row>
    <row r="105" spans="1:20" ht="15">
      <c r="A105" s="36" t="s">
        <v>41</v>
      </c>
      <c r="B105" s="36"/>
      <c r="C105" s="153">
        <v>1309.7</v>
      </c>
      <c r="D105" s="36">
        <v>100.57</v>
      </c>
      <c r="E105" s="36">
        <v>270.9</v>
      </c>
      <c r="F105" s="41">
        <f t="shared" si="34"/>
        <v>169.12286999999998</v>
      </c>
      <c r="G105" s="41">
        <f t="shared" si="22"/>
        <v>101.77712999999999</v>
      </c>
      <c r="H105" s="158">
        <v>40.14</v>
      </c>
      <c r="I105" s="157">
        <f t="shared" si="19"/>
        <v>311.03999999999996</v>
      </c>
      <c r="J105" s="172">
        <v>0</v>
      </c>
      <c r="K105" s="92">
        <v>11.51</v>
      </c>
      <c r="L105" s="218">
        <f>C105+D105+I105+J105+K105</f>
        <v>1732.82</v>
      </c>
      <c r="M105" s="36">
        <v>186.33</v>
      </c>
      <c r="N105" s="153">
        <v>101.48</v>
      </c>
      <c r="O105" s="84">
        <v>870.43</v>
      </c>
      <c r="P105" s="155">
        <f t="shared" si="29"/>
        <v>1158.24</v>
      </c>
      <c r="Q105" s="154">
        <f t="shared" si="35"/>
        <v>2891.06</v>
      </c>
      <c r="R105" s="36">
        <v>3000</v>
      </c>
      <c r="S105" s="36">
        <v>322479</v>
      </c>
      <c r="T105" s="25"/>
    </row>
    <row r="106" spans="1:20" ht="15.75" thickBot="1">
      <c r="A106" s="37" t="s">
        <v>40</v>
      </c>
      <c r="B106" s="37"/>
      <c r="C106" s="153">
        <v>1309.7</v>
      </c>
      <c r="D106" s="37">
        <v>110.44</v>
      </c>
      <c r="E106" s="37">
        <v>283.86</v>
      </c>
      <c r="F106" s="55">
        <f t="shared" si="34"/>
        <v>177.213798</v>
      </c>
      <c r="G106" s="55">
        <f t="shared" si="22"/>
        <v>106.646202</v>
      </c>
      <c r="H106" s="152">
        <v>74.95</v>
      </c>
      <c r="I106" s="151">
        <f t="shared" si="19"/>
        <v>358.81</v>
      </c>
      <c r="J106" s="170">
        <v>0</v>
      </c>
      <c r="K106" s="90">
        <v>13.69</v>
      </c>
      <c r="L106" s="217">
        <f>C106+D106+I106+J106+K106</f>
        <v>1792.64</v>
      </c>
      <c r="M106" s="74">
        <v>213.39</v>
      </c>
      <c r="N106" s="153">
        <v>101.48</v>
      </c>
      <c r="O106" s="84">
        <v>870.43</v>
      </c>
      <c r="P106" s="148">
        <f t="shared" si="29"/>
        <v>1185.3</v>
      </c>
      <c r="Q106" s="147">
        <f t="shared" si="35"/>
        <v>2977.94</v>
      </c>
      <c r="R106" s="36">
        <v>3000</v>
      </c>
      <c r="S106" s="78">
        <v>980205</v>
      </c>
      <c r="T106" s="53"/>
    </row>
    <row r="107" spans="1:20" ht="15.75" thickBot="1">
      <c r="A107" s="52"/>
      <c r="B107" s="46"/>
      <c r="C107" s="115">
        <f>SUM(C104:C106)</f>
        <v>3929.1000000000004</v>
      </c>
      <c r="D107" s="46">
        <f>SUM(D104:D106)</f>
        <v>307.61</v>
      </c>
      <c r="E107" s="64">
        <f>SUM(E104:E106)</f>
        <v>824.23</v>
      </c>
      <c r="F107" s="146">
        <f t="shared" si="34"/>
        <v>514.566789</v>
      </c>
      <c r="G107" s="66">
        <f t="shared" si="22"/>
        <v>309.663211</v>
      </c>
      <c r="H107" s="192">
        <f>SUM(H104:H106)</f>
        <v>218.37</v>
      </c>
      <c r="I107" s="191">
        <f t="shared" si="19"/>
        <v>1042.6</v>
      </c>
      <c r="J107" s="100">
        <f>SUM(J104:J106)</f>
        <v>0</v>
      </c>
      <c r="K107" s="216">
        <f>SUM(K104:K106)</f>
        <v>40.839999999999996</v>
      </c>
      <c r="L107" s="143">
        <f>C107+D107+I107+J107+K107</f>
        <v>5320.15</v>
      </c>
      <c r="M107" s="99">
        <f>SUM(M104:M106)</f>
        <v>587.88</v>
      </c>
      <c r="N107" s="115">
        <f>SUM(N104:N106)</f>
        <v>304.44</v>
      </c>
      <c r="O107" s="64">
        <f>SUM(O104:O106)</f>
        <v>2611.29</v>
      </c>
      <c r="P107" s="143">
        <f t="shared" si="29"/>
        <v>3503.6099999999997</v>
      </c>
      <c r="Q107" s="139">
        <f t="shared" si="35"/>
        <v>8823.759999999998</v>
      </c>
      <c r="R107" s="161"/>
      <c r="S107" s="107"/>
      <c r="T107" s="99"/>
    </row>
    <row r="108" spans="1:20" ht="15">
      <c r="A108" s="36" t="s">
        <v>42</v>
      </c>
      <c r="B108" s="13">
        <v>27</v>
      </c>
      <c r="C108" s="153">
        <v>1324.22</v>
      </c>
      <c r="D108" s="84">
        <v>46.14</v>
      </c>
      <c r="E108" s="84">
        <v>72.55</v>
      </c>
      <c r="F108" s="45">
        <f t="shared" si="34"/>
        <v>45.292964999999995</v>
      </c>
      <c r="G108" s="45">
        <f t="shared" si="22"/>
        <v>27.257035</v>
      </c>
      <c r="H108" s="160">
        <v>104.42</v>
      </c>
      <c r="I108" s="159">
        <f t="shared" si="19"/>
        <v>176.97</v>
      </c>
      <c r="J108" s="84">
        <v>269.85</v>
      </c>
      <c r="K108" s="84">
        <v>15.81</v>
      </c>
      <c r="L108" s="156">
        <f>K108+J108+I108+D108+C108</f>
        <v>1832.99</v>
      </c>
      <c r="M108" s="84">
        <v>62.72</v>
      </c>
      <c r="N108" s="153">
        <v>102.6</v>
      </c>
      <c r="O108" s="84">
        <v>880.08</v>
      </c>
      <c r="P108" s="156">
        <f t="shared" si="29"/>
        <v>1045.4</v>
      </c>
      <c r="Q108" s="154">
        <f t="shared" si="35"/>
        <v>2878.3900000000003</v>
      </c>
      <c r="R108" s="36">
        <v>2800</v>
      </c>
      <c r="S108" s="13">
        <v>27013</v>
      </c>
      <c r="T108" s="23">
        <v>27</v>
      </c>
    </row>
    <row r="109" spans="1:20" ht="15">
      <c r="A109" s="36" t="s">
        <v>41</v>
      </c>
      <c r="B109" s="36"/>
      <c r="C109" s="153">
        <v>1324.22</v>
      </c>
      <c r="D109" s="36">
        <v>59.01</v>
      </c>
      <c r="E109" s="36">
        <v>86.57</v>
      </c>
      <c r="F109" s="41">
        <f t="shared" si="34"/>
        <v>54.045651</v>
      </c>
      <c r="G109" s="41">
        <f t="shared" si="22"/>
        <v>32.524348999999994</v>
      </c>
      <c r="H109" s="186">
        <v>40.58</v>
      </c>
      <c r="I109" s="159">
        <f t="shared" si="19"/>
        <v>127.14999999999999</v>
      </c>
      <c r="J109" s="84">
        <v>269.85</v>
      </c>
      <c r="K109" s="36">
        <v>11.64</v>
      </c>
      <c r="L109" s="156">
        <f>K109+J109+I109+D109+C109</f>
        <v>1791.87</v>
      </c>
      <c r="M109" s="36">
        <v>62.11</v>
      </c>
      <c r="N109" s="153">
        <v>102.6</v>
      </c>
      <c r="O109" s="84">
        <v>880.08</v>
      </c>
      <c r="P109" s="156">
        <f t="shared" si="29"/>
        <v>1044.79</v>
      </c>
      <c r="Q109" s="154">
        <f t="shared" si="35"/>
        <v>2836.66</v>
      </c>
      <c r="R109" s="36">
        <v>2500</v>
      </c>
      <c r="S109" s="36">
        <v>5592</v>
      </c>
      <c r="T109" s="25"/>
    </row>
    <row r="110" spans="1:20" ht="15.75" thickBot="1">
      <c r="A110" s="37" t="s">
        <v>40</v>
      </c>
      <c r="B110" s="37"/>
      <c r="C110" s="153">
        <v>1324.22</v>
      </c>
      <c r="D110" s="37">
        <v>64.97</v>
      </c>
      <c r="E110" s="37">
        <v>78.66</v>
      </c>
      <c r="F110" s="55">
        <f t="shared" si="34"/>
        <v>49.107438</v>
      </c>
      <c r="G110" s="55">
        <f t="shared" si="22"/>
        <v>29.552561999999998</v>
      </c>
      <c r="H110" s="194">
        <v>75.78</v>
      </c>
      <c r="I110" s="20">
        <f t="shared" si="19"/>
        <v>154.44</v>
      </c>
      <c r="J110" s="13">
        <v>0</v>
      </c>
      <c r="K110" s="37">
        <v>13.84</v>
      </c>
      <c r="L110" s="150">
        <f>K110+J110+I110+D110+C110</f>
        <v>1557.47</v>
      </c>
      <c r="M110" s="37">
        <v>71.13</v>
      </c>
      <c r="N110" s="153">
        <v>102.6</v>
      </c>
      <c r="O110" s="84">
        <v>880.08</v>
      </c>
      <c r="P110" s="150">
        <f t="shared" si="29"/>
        <v>1053.81</v>
      </c>
      <c r="Q110" s="147">
        <f t="shared" si="35"/>
        <v>2611.2799999999997</v>
      </c>
      <c r="R110" s="36">
        <v>2500</v>
      </c>
      <c r="S110" s="37">
        <v>358924</v>
      </c>
      <c r="T110" s="53"/>
    </row>
    <row r="111" spans="1:20" ht="15.75" thickBot="1">
      <c r="A111" s="52"/>
      <c r="B111" s="46"/>
      <c r="C111" s="115">
        <f>SUM(C108:C110)</f>
        <v>3972.66</v>
      </c>
      <c r="D111" s="64">
        <f>SUM(D108:D110)</f>
        <v>170.12</v>
      </c>
      <c r="E111" s="52">
        <f>SUM(E108:E110)</f>
        <v>237.78</v>
      </c>
      <c r="F111" s="66">
        <f t="shared" si="34"/>
        <v>148.446054</v>
      </c>
      <c r="G111" s="163">
        <f t="shared" si="22"/>
        <v>89.333946</v>
      </c>
      <c r="H111" s="162">
        <f>SUM(H108:H110)</f>
        <v>220.78</v>
      </c>
      <c r="I111" s="115">
        <f t="shared" si="19"/>
        <v>458.56</v>
      </c>
      <c r="J111" s="46">
        <f>SUM(J108:J110)</f>
        <v>539.7</v>
      </c>
      <c r="K111" s="64">
        <f>SUM(K108:K110)</f>
        <v>41.290000000000006</v>
      </c>
      <c r="L111" s="143">
        <f>K111+J111+I111+D111+C111</f>
        <v>5182.33</v>
      </c>
      <c r="M111" s="99">
        <f>SUM(M108:M110)</f>
        <v>195.95999999999998</v>
      </c>
      <c r="N111" s="115">
        <f>SUM(N108:N110)</f>
        <v>307.79999999999995</v>
      </c>
      <c r="O111" s="64">
        <f>SUM(O108:O110)</f>
        <v>2640.2400000000002</v>
      </c>
      <c r="P111" s="143">
        <f t="shared" si="29"/>
        <v>3144</v>
      </c>
      <c r="Q111" s="139">
        <f t="shared" si="35"/>
        <v>8326.33</v>
      </c>
      <c r="R111" s="161"/>
      <c r="S111" s="107"/>
      <c r="T111" s="99"/>
    </row>
    <row r="112" spans="1:20" ht="15">
      <c r="A112" s="36" t="s">
        <v>42</v>
      </c>
      <c r="B112" s="13">
        <v>28</v>
      </c>
      <c r="C112" s="153">
        <v>877.01</v>
      </c>
      <c r="D112" s="84">
        <v>158.68</v>
      </c>
      <c r="E112" s="84">
        <v>410.51</v>
      </c>
      <c r="F112" s="45">
        <f t="shared" si="34"/>
        <v>256.281393</v>
      </c>
      <c r="G112" s="45">
        <f t="shared" si="22"/>
        <v>154.22860699999998</v>
      </c>
      <c r="H112" s="160">
        <v>69.16</v>
      </c>
      <c r="I112" s="159">
        <f t="shared" si="19"/>
        <v>479.66999999999996</v>
      </c>
      <c r="J112" s="84">
        <v>809.55</v>
      </c>
      <c r="K112" s="84">
        <v>10.47</v>
      </c>
      <c r="L112" s="156">
        <f aca="true" t="shared" si="36" ref="L112:L142">C112+D112+I112+J112+K112</f>
        <v>2335.3799999999997</v>
      </c>
      <c r="M112" s="84">
        <v>188.16</v>
      </c>
      <c r="N112" s="153">
        <v>67.95</v>
      </c>
      <c r="O112" s="84">
        <v>582.86</v>
      </c>
      <c r="P112" s="156">
        <f t="shared" si="29"/>
        <v>838.97</v>
      </c>
      <c r="Q112" s="154">
        <f t="shared" si="35"/>
        <v>3174.3499999999995</v>
      </c>
      <c r="R112" s="36">
        <v>0</v>
      </c>
      <c r="S112" s="13"/>
      <c r="T112" s="23">
        <v>28</v>
      </c>
    </row>
    <row r="113" spans="1:20" ht="15">
      <c r="A113" s="36" t="s">
        <v>41</v>
      </c>
      <c r="B113" s="36"/>
      <c r="C113" s="153">
        <v>877.01</v>
      </c>
      <c r="D113" s="36">
        <v>249.38</v>
      </c>
      <c r="E113" s="36">
        <v>443.96</v>
      </c>
      <c r="F113" s="41">
        <f t="shared" si="34"/>
        <v>277.164228</v>
      </c>
      <c r="G113" s="41">
        <f t="shared" si="22"/>
        <v>166.79577199999997</v>
      </c>
      <c r="H113" s="186">
        <v>26.88</v>
      </c>
      <c r="I113" s="159">
        <f t="shared" si="19"/>
        <v>470.8399999999999</v>
      </c>
      <c r="J113" s="84">
        <v>809.55</v>
      </c>
      <c r="K113" s="83">
        <v>7.71</v>
      </c>
      <c r="L113" s="156">
        <f t="shared" si="36"/>
        <v>2414.49</v>
      </c>
      <c r="M113" s="36">
        <v>186.33</v>
      </c>
      <c r="N113" s="153">
        <v>67.95</v>
      </c>
      <c r="O113" s="84">
        <v>582.86</v>
      </c>
      <c r="P113" s="155">
        <f t="shared" si="29"/>
        <v>837.1400000000001</v>
      </c>
      <c r="Q113" s="178">
        <f t="shared" si="35"/>
        <v>3251.63</v>
      </c>
      <c r="R113" s="36">
        <v>0</v>
      </c>
      <c r="S113" s="36"/>
      <c r="T113" s="25"/>
    </row>
    <row r="114" spans="1:20" ht="15.75" thickBot="1">
      <c r="A114" s="37" t="s">
        <v>40</v>
      </c>
      <c r="B114" s="37"/>
      <c r="C114" s="153">
        <v>877.01</v>
      </c>
      <c r="D114" s="37">
        <v>326.37</v>
      </c>
      <c r="E114" s="37">
        <v>519.59</v>
      </c>
      <c r="F114" s="55">
        <f t="shared" si="34"/>
        <v>324.380037</v>
      </c>
      <c r="G114" s="55">
        <f t="shared" si="22"/>
        <v>195.209963</v>
      </c>
      <c r="H114" s="194">
        <v>50.19</v>
      </c>
      <c r="I114" s="20">
        <f t="shared" si="19"/>
        <v>569.78</v>
      </c>
      <c r="J114" s="13">
        <v>0</v>
      </c>
      <c r="K114" s="78">
        <v>9.16</v>
      </c>
      <c r="L114" s="156">
        <f t="shared" si="36"/>
        <v>1782.3200000000002</v>
      </c>
      <c r="M114" s="37">
        <v>213.39</v>
      </c>
      <c r="N114" s="153">
        <v>67.95</v>
      </c>
      <c r="O114" s="84">
        <v>582.86</v>
      </c>
      <c r="P114" s="148">
        <f t="shared" si="29"/>
        <v>864.2</v>
      </c>
      <c r="Q114" s="177">
        <f t="shared" si="35"/>
        <v>2646.5200000000004</v>
      </c>
      <c r="R114" s="36">
        <v>18000</v>
      </c>
      <c r="S114" s="37">
        <v>291115</v>
      </c>
      <c r="T114" s="53"/>
    </row>
    <row r="115" spans="1:20" ht="15.75" thickBot="1">
      <c r="A115" s="72"/>
      <c r="B115" s="27"/>
      <c r="C115" s="115">
        <f>SUM(C112:C114)</f>
        <v>2631.0299999999997</v>
      </c>
      <c r="D115" s="64">
        <f>SUM(D112:D114)</f>
        <v>734.4300000000001</v>
      </c>
      <c r="E115" s="211">
        <f>SUM(E112:E114)</f>
        <v>1374.06</v>
      </c>
      <c r="F115" s="146">
        <f t="shared" si="34"/>
        <v>857.825658</v>
      </c>
      <c r="G115" s="163">
        <f t="shared" si="22"/>
        <v>516.234342</v>
      </c>
      <c r="H115" s="192">
        <f>SUM(H112:H114)</f>
        <v>146.23</v>
      </c>
      <c r="I115" s="144">
        <f t="shared" si="19"/>
        <v>1520.29</v>
      </c>
      <c r="J115" s="46">
        <f>SUM(J112:J114)</f>
        <v>1619.1</v>
      </c>
      <c r="K115" s="64">
        <f>SUM(K112:K114)</f>
        <v>27.34</v>
      </c>
      <c r="L115" s="198">
        <f t="shared" si="36"/>
        <v>6532.1900000000005</v>
      </c>
      <c r="M115" s="99">
        <f>SUM(M112:M114)</f>
        <v>587.88</v>
      </c>
      <c r="N115" s="115">
        <f>SUM(N112:N114)</f>
        <v>203.85000000000002</v>
      </c>
      <c r="O115" s="64">
        <f>SUM(O112:O114)</f>
        <v>1748.58</v>
      </c>
      <c r="P115" s="143">
        <f t="shared" si="29"/>
        <v>2540.31</v>
      </c>
      <c r="Q115" s="139">
        <f t="shared" si="35"/>
        <v>9072.5</v>
      </c>
      <c r="R115" s="161"/>
      <c r="S115" s="107"/>
      <c r="T115" s="99"/>
    </row>
    <row r="116" spans="1:20" ht="15.75" thickBot="1">
      <c r="A116" s="36" t="s">
        <v>42</v>
      </c>
      <c r="B116" s="13">
        <v>29</v>
      </c>
      <c r="C116" s="153">
        <v>1318.42</v>
      </c>
      <c r="D116" s="84">
        <v>60.15</v>
      </c>
      <c r="E116" s="84">
        <v>234.83</v>
      </c>
      <c r="F116" s="45">
        <f t="shared" si="34"/>
        <v>146.60436900000002</v>
      </c>
      <c r="G116" s="45">
        <f t="shared" si="22"/>
        <v>88.22563099999999</v>
      </c>
      <c r="H116" s="160">
        <v>103.97</v>
      </c>
      <c r="I116" s="159">
        <f t="shared" si="19"/>
        <v>338.8</v>
      </c>
      <c r="J116" s="84">
        <v>269.85</v>
      </c>
      <c r="K116" s="84">
        <v>22.5</v>
      </c>
      <c r="L116" s="215">
        <f t="shared" si="36"/>
        <v>2009.7200000000003</v>
      </c>
      <c r="M116" s="84">
        <v>62.72</v>
      </c>
      <c r="N116" s="153">
        <v>102.15</v>
      </c>
      <c r="O116" s="84">
        <v>876.22</v>
      </c>
      <c r="P116" s="156">
        <f t="shared" si="29"/>
        <v>1041.0900000000001</v>
      </c>
      <c r="Q116" s="154">
        <f t="shared" si="35"/>
        <v>3050.8100000000004</v>
      </c>
      <c r="R116" s="36">
        <v>0</v>
      </c>
      <c r="S116" s="13"/>
      <c r="T116" s="23">
        <v>29</v>
      </c>
    </row>
    <row r="117" spans="1:20" ht="15.75" thickBot="1">
      <c r="A117" s="36" t="s">
        <v>41</v>
      </c>
      <c r="B117" s="36"/>
      <c r="C117" s="153">
        <v>1318.42</v>
      </c>
      <c r="D117" s="36">
        <v>235.97</v>
      </c>
      <c r="E117" s="36">
        <v>358.58</v>
      </c>
      <c r="F117" s="41">
        <f t="shared" si="34"/>
        <v>223.861494</v>
      </c>
      <c r="G117" s="41">
        <f t="shared" si="22"/>
        <v>134.718506</v>
      </c>
      <c r="H117" s="158">
        <v>40.41</v>
      </c>
      <c r="I117" s="157">
        <f t="shared" si="19"/>
        <v>398.99</v>
      </c>
      <c r="J117" s="84">
        <v>269.85</v>
      </c>
      <c r="K117" s="36">
        <v>16.56</v>
      </c>
      <c r="L117" s="215">
        <f t="shared" si="36"/>
        <v>2239.79</v>
      </c>
      <c r="M117" s="36">
        <v>62.11</v>
      </c>
      <c r="N117" s="153">
        <v>102.15</v>
      </c>
      <c r="O117" s="84">
        <v>876.22</v>
      </c>
      <c r="P117" s="155">
        <f t="shared" si="29"/>
        <v>1040.48</v>
      </c>
      <c r="Q117" s="154">
        <f t="shared" si="35"/>
        <v>3280.27</v>
      </c>
      <c r="R117" s="36">
        <v>12000</v>
      </c>
      <c r="S117" s="36">
        <v>19872</v>
      </c>
      <c r="T117" s="25"/>
    </row>
    <row r="118" spans="1:20" ht="15.75" thickBot="1">
      <c r="A118" s="37" t="s">
        <v>40</v>
      </c>
      <c r="B118" s="37"/>
      <c r="C118" s="153">
        <v>1318.42</v>
      </c>
      <c r="D118" s="37">
        <v>224.24</v>
      </c>
      <c r="E118" s="37">
        <v>328.86</v>
      </c>
      <c r="F118" s="55">
        <f t="shared" si="34"/>
        <v>205.307298</v>
      </c>
      <c r="G118" s="55">
        <f t="shared" si="22"/>
        <v>123.552702</v>
      </c>
      <c r="H118" s="152">
        <v>75.45</v>
      </c>
      <c r="I118" s="151">
        <f t="shared" si="19"/>
        <v>404.31</v>
      </c>
      <c r="J118" s="37">
        <v>0</v>
      </c>
      <c r="K118" s="37">
        <v>19.69</v>
      </c>
      <c r="L118" s="215">
        <f t="shared" si="36"/>
        <v>1966.66</v>
      </c>
      <c r="M118" s="37">
        <v>71.13</v>
      </c>
      <c r="N118" s="153">
        <v>102.15</v>
      </c>
      <c r="O118" s="84">
        <v>876.22</v>
      </c>
      <c r="P118" s="148">
        <f t="shared" si="29"/>
        <v>1049.5</v>
      </c>
      <c r="Q118" s="147">
        <f t="shared" si="35"/>
        <v>3016.16</v>
      </c>
      <c r="R118" s="36">
        <v>0</v>
      </c>
      <c r="S118" s="37"/>
      <c r="T118" s="53"/>
    </row>
    <row r="119" spans="1:20" ht="15.75" thickBot="1">
      <c r="A119" s="52"/>
      <c r="B119" s="46"/>
      <c r="C119" s="115">
        <f>SUM(C116:C118)</f>
        <v>3955.26</v>
      </c>
      <c r="D119" s="64">
        <f>SUM(D116:D118)</f>
        <v>520.36</v>
      </c>
      <c r="E119" s="52">
        <f>SUM(E116:E118)</f>
        <v>922.27</v>
      </c>
      <c r="F119" s="66">
        <f t="shared" si="34"/>
        <v>575.7731610000001</v>
      </c>
      <c r="G119" s="163">
        <f t="shared" si="22"/>
        <v>346.49683899999997</v>
      </c>
      <c r="H119" s="162">
        <f>SUM(H116:H118)</f>
        <v>219.82999999999998</v>
      </c>
      <c r="I119" s="115">
        <f t="shared" si="19"/>
        <v>1142.1</v>
      </c>
      <c r="J119" s="46">
        <f>SUM(J116:J118)</f>
        <v>539.7</v>
      </c>
      <c r="K119" s="64">
        <f>SUM(K116:K118)</f>
        <v>58.75</v>
      </c>
      <c r="L119" s="143">
        <f t="shared" si="36"/>
        <v>6216.169999999999</v>
      </c>
      <c r="M119" s="99">
        <f>SUM(M116:M118)</f>
        <v>195.95999999999998</v>
      </c>
      <c r="N119" s="115">
        <f>SUM(N116:N118)</f>
        <v>306.45000000000005</v>
      </c>
      <c r="O119" s="64">
        <f>SUM(O116:O118)</f>
        <v>2628.66</v>
      </c>
      <c r="P119" s="188">
        <f>SUM(P116:P118)</f>
        <v>3131.07</v>
      </c>
      <c r="Q119" s="139">
        <f t="shared" si="35"/>
        <v>9347.24</v>
      </c>
      <c r="R119" s="161"/>
      <c r="S119" s="107"/>
      <c r="T119" s="99"/>
    </row>
    <row r="120" spans="1:20" ht="15">
      <c r="A120" s="36" t="s">
        <v>42</v>
      </c>
      <c r="B120" s="13">
        <v>30</v>
      </c>
      <c r="C120" s="153">
        <v>1335.84</v>
      </c>
      <c r="D120" s="84">
        <v>66.83</v>
      </c>
      <c r="E120" s="84">
        <v>141.01</v>
      </c>
      <c r="F120" s="45">
        <f t="shared" si="34"/>
        <v>88.032543</v>
      </c>
      <c r="G120" s="45">
        <f t="shared" si="22"/>
        <v>52.977456999999994</v>
      </c>
      <c r="H120" s="160">
        <v>105.34</v>
      </c>
      <c r="I120" s="159">
        <f t="shared" si="19"/>
        <v>246.35</v>
      </c>
      <c r="J120" s="179">
        <v>0</v>
      </c>
      <c r="K120" s="84">
        <v>15.95</v>
      </c>
      <c r="L120" s="156">
        <f t="shared" si="36"/>
        <v>1664.9699999999998</v>
      </c>
      <c r="M120" s="84">
        <v>125.44</v>
      </c>
      <c r="N120" s="153">
        <v>103.5</v>
      </c>
      <c r="O120" s="84">
        <v>887.8</v>
      </c>
      <c r="P120" s="156">
        <f>SUM(M120:O120)</f>
        <v>1116.74</v>
      </c>
      <c r="Q120" s="154">
        <f t="shared" si="35"/>
        <v>2781.71</v>
      </c>
      <c r="R120" s="36">
        <v>3000</v>
      </c>
      <c r="S120" s="13">
        <v>227611</v>
      </c>
      <c r="T120" s="23">
        <v>30</v>
      </c>
    </row>
    <row r="121" spans="1:20" ht="15">
      <c r="A121" s="36" t="s">
        <v>41</v>
      </c>
      <c r="B121" s="36"/>
      <c r="C121" s="153">
        <v>1335.84</v>
      </c>
      <c r="D121" s="36">
        <v>102.13</v>
      </c>
      <c r="E121" s="36">
        <v>188.72</v>
      </c>
      <c r="F121" s="41">
        <f t="shared" si="34"/>
        <v>117.817896</v>
      </c>
      <c r="G121" s="41">
        <f t="shared" si="22"/>
        <v>70.902104</v>
      </c>
      <c r="H121" s="158">
        <v>40.94</v>
      </c>
      <c r="I121" s="157">
        <f t="shared" si="19"/>
        <v>229.66</v>
      </c>
      <c r="J121" s="172">
        <v>0</v>
      </c>
      <c r="K121" s="36">
        <v>11.74</v>
      </c>
      <c r="L121" s="156">
        <f t="shared" si="36"/>
        <v>1679.37</v>
      </c>
      <c r="M121" s="36">
        <v>124.22</v>
      </c>
      <c r="N121" s="153">
        <v>103.5</v>
      </c>
      <c r="O121" s="84">
        <v>887.8</v>
      </c>
      <c r="P121" s="156">
        <f>SUM(M121:O121)</f>
        <v>1115.52</v>
      </c>
      <c r="Q121" s="185">
        <f t="shared" si="35"/>
        <v>2794.89</v>
      </c>
      <c r="R121" s="36">
        <v>3000</v>
      </c>
      <c r="S121" s="36">
        <v>21032</v>
      </c>
      <c r="T121" s="25"/>
    </row>
    <row r="122" spans="1:20" ht="15.75" thickBot="1">
      <c r="A122" s="37" t="s">
        <v>40</v>
      </c>
      <c r="B122" s="53"/>
      <c r="C122" s="153">
        <v>1335.84</v>
      </c>
      <c r="D122" s="37">
        <v>107.85</v>
      </c>
      <c r="E122" s="78">
        <v>168.55</v>
      </c>
      <c r="F122" s="55">
        <f t="shared" si="34"/>
        <v>105.22576500000001</v>
      </c>
      <c r="G122" s="55">
        <f t="shared" si="22"/>
        <v>63.324235</v>
      </c>
      <c r="H122" s="205">
        <v>76.44</v>
      </c>
      <c r="I122" s="151">
        <f t="shared" si="19"/>
        <v>244.99</v>
      </c>
      <c r="J122" s="170">
        <v>0</v>
      </c>
      <c r="K122" s="78">
        <v>13.96</v>
      </c>
      <c r="L122" s="150">
        <f t="shared" si="36"/>
        <v>1702.6399999999999</v>
      </c>
      <c r="M122" s="78">
        <v>142.26</v>
      </c>
      <c r="N122" s="153">
        <v>103.5</v>
      </c>
      <c r="O122" s="84">
        <v>887.8</v>
      </c>
      <c r="P122" s="150">
        <f>SUM(M122:O122)</f>
        <v>1133.56</v>
      </c>
      <c r="Q122" s="184">
        <f t="shared" si="35"/>
        <v>2836.2</v>
      </c>
      <c r="R122" s="36">
        <v>3000</v>
      </c>
      <c r="S122" s="37">
        <v>484018</v>
      </c>
      <c r="T122" s="53"/>
    </row>
    <row r="123" spans="1:20" ht="15.75" thickBot="1">
      <c r="A123" s="52"/>
      <c r="B123" s="46"/>
      <c r="C123" s="115">
        <f>SUM(C120:C122)</f>
        <v>4007.5199999999995</v>
      </c>
      <c r="D123" s="46">
        <f>SUM(D120:D122)</f>
        <v>276.80999999999995</v>
      </c>
      <c r="E123" s="64">
        <f>SUM(E120:E122)</f>
        <v>498.28000000000003</v>
      </c>
      <c r="F123" s="146">
        <f t="shared" si="34"/>
        <v>311.076204</v>
      </c>
      <c r="G123" s="163">
        <f t="shared" si="22"/>
        <v>187.203796</v>
      </c>
      <c r="H123" s="214">
        <f>SUM(H120:H122)</f>
        <v>222.72</v>
      </c>
      <c r="I123" s="191">
        <f t="shared" si="19"/>
        <v>721</v>
      </c>
      <c r="J123" s="100">
        <f>SUM(J120:J122)</f>
        <v>0</v>
      </c>
      <c r="K123" s="142">
        <f>SUM(K120:K122)</f>
        <v>41.65</v>
      </c>
      <c r="L123" s="143">
        <f t="shared" si="36"/>
        <v>5046.98</v>
      </c>
      <c r="M123" s="99">
        <f>SUM(M120:M122)</f>
        <v>391.91999999999996</v>
      </c>
      <c r="N123" s="115">
        <f>SUM(N120:N122)</f>
        <v>310.5</v>
      </c>
      <c r="O123" s="64">
        <f>SUM(O120:O122)</f>
        <v>2663.3999999999996</v>
      </c>
      <c r="P123" s="143">
        <f>SUM(P120:P122)</f>
        <v>3365.82</v>
      </c>
      <c r="Q123" s="139">
        <f t="shared" si="35"/>
        <v>8412.8</v>
      </c>
      <c r="R123" s="161"/>
      <c r="S123" s="107"/>
      <c r="T123" s="99"/>
    </row>
    <row r="124" spans="1:20" ht="15">
      <c r="A124" s="36" t="s">
        <v>42</v>
      </c>
      <c r="B124" s="13">
        <v>31</v>
      </c>
      <c r="C124" s="153">
        <v>888.62</v>
      </c>
      <c r="D124" s="84">
        <v>49.08</v>
      </c>
      <c r="E124" s="84">
        <v>221.71</v>
      </c>
      <c r="F124" s="45">
        <f t="shared" si="34"/>
        <v>138.413553</v>
      </c>
      <c r="G124" s="45">
        <f t="shared" si="22"/>
        <v>83.296447</v>
      </c>
      <c r="H124" s="160">
        <v>70.07</v>
      </c>
      <c r="I124" s="159">
        <f t="shared" si="19"/>
        <v>291.78</v>
      </c>
      <c r="J124" s="84">
        <v>539.7</v>
      </c>
      <c r="K124" s="153">
        <v>15.17</v>
      </c>
      <c r="L124" s="156">
        <f t="shared" si="36"/>
        <v>1784.3500000000001</v>
      </c>
      <c r="M124" s="84">
        <v>125.44</v>
      </c>
      <c r="N124" s="153">
        <v>68.85</v>
      </c>
      <c r="O124" s="84">
        <v>590.58</v>
      </c>
      <c r="P124" s="156">
        <f aca="true" t="shared" si="37" ref="P124:P170">SUM(M124:O124)</f>
        <v>784.87</v>
      </c>
      <c r="Q124" s="213">
        <f t="shared" si="35"/>
        <v>2569.2200000000003</v>
      </c>
      <c r="R124" s="36">
        <v>0</v>
      </c>
      <c r="S124" s="13"/>
      <c r="T124" s="23">
        <v>31</v>
      </c>
    </row>
    <row r="125" spans="1:20" ht="15">
      <c r="A125" s="36" t="s">
        <v>41</v>
      </c>
      <c r="B125" s="36"/>
      <c r="C125" s="153">
        <v>888.62</v>
      </c>
      <c r="D125" s="36">
        <v>73.86</v>
      </c>
      <c r="E125" s="36">
        <v>237.17</v>
      </c>
      <c r="F125" s="41">
        <f t="shared" si="34"/>
        <v>148.06523099999998</v>
      </c>
      <c r="G125" s="41">
        <f t="shared" si="22"/>
        <v>89.10476899999999</v>
      </c>
      <c r="H125" s="158">
        <v>27.23</v>
      </c>
      <c r="I125" s="157">
        <f t="shared" si="19"/>
        <v>264.4</v>
      </c>
      <c r="J125" s="84">
        <v>539.7</v>
      </c>
      <c r="K125" s="42">
        <v>7.81</v>
      </c>
      <c r="L125" s="156">
        <f t="shared" si="36"/>
        <v>1774.39</v>
      </c>
      <c r="M125" s="36">
        <v>124.22</v>
      </c>
      <c r="N125" s="153">
        <v>68.85</v>
      </c>
      <c r="O125" s="84">
        <v>590.58</v>
      </c>
      <c r="P125" s="155">
        <f t="shared" si="37"/>
        <v>783.6500000000001</v>
      </c>
      <c r="Q125" s="154">
        <f t="shared" si="35"/>
        <v>2558.04</v>
      </c>
      <c r="R125" s="36">
        <v>4543</v>
      </c>
      <c r="S125" s="36">
        <v>108732</v>
      </c>
      <c r="T125" s="25"/>
    </row>
    <row r="126" spans="1:20" ht="15.75" thickBot="1">
      <c r="A126" s="37" t="s">
        <v>40</v>
      </c>
      <c r="B126" s="37"/>
      <c r="C126" s="153">
        <v>888.62</v>
      </c>
      <c r="D126" s="78">
        <v>27.37</v>
      </c>
      <c r="E126" s="37">
        <v>225.9</v>
      </c>
      <c r="F126" s="55">
        <f t="shared" si="34"/>
        <v>141.02937000000003</v>
      </c>
      <c r="G126" s="55">
        <f t="shared" si="22"/>
        <v>84.87062999999999</v>
      </c>
      <c r="H126" s="152">
        <v>50.85</v>
      </c>
      <c r="I126" s="151">
        <f t="shared" si="19"/>
        <v>276.75000000000006</v>
      </c>
      <c r="J126" s="37">
        <v>0</v>
      </c>
      <c r="K126" s="38">
        <v>13.27</v>
      </c>
      <c r="L126" s="150">
        <f t="shared" si="36"/>
        <v>1206.01</v>
      </c>
      <c r="M126" s="37">
        <v>142.26</v>
      </c>
      <c r="N126" s="153">
        <v>68.85</v>
      </c>
      <c r="O126" s="84">
        <v>590.58</v>
      </c>
      <c r="P126" s="148">
        <f t="shared" si="37"/>
        <v>801.69</v>
      </c>
      <c r="Q126" s="154">
        <f t="shared" si="35"/>
        <v>2007.7</v>
      </c>
      <c r="R126" s="36">
        <v>2558</v>
      </c>
      <c r="S126" s="37">
        <v>144744</v>
      </c>
      <c r="T126" s="53"/>
    </row>
    <row r="127" spans="1:20" ht="15.75" thickBot="1">
      <c r="A127" s="52"/>
      <c r="B127" s="46"/>
      <c r="C127" s="115">
        <f>SUM(C124:C126)</f>
        <v>2665.86</v>
      </c>
      <c r="D127" s="64">
        <f>SUM(D124:D126)</f>
        <v>150.31</v>
      </c>
      <c r="E127" s="52">
        <f>SUM(E124:E126)</f>
        <v>684.78</v>
      </c>
      <c r="F127" s="66">
        <f t="shared" si="34"/>
        <v>427.508154</v>
      </c>
      <c r="G127" s="163">
        <f t="shared" si="22"/>
        <v>257.271846</v>
      </c>
      <c r="H127" s="162">
        <f>SUM(H124:H126)</f>
        <v>148.15</v>
      </c>
      <c r="I127" s="115">
        <f t="shared" si="19"/>
        <v>832.93</v>
      </c>
      <c r="J127" s="46">
        <f>SUM(J124:J126)</f>
        <v>1079.4</v>
      </c>
      <c r="K127" s="207">
        <f>SUM(K124:K126)</f>
        <v>36.25</v>
      </c>
      <c r="L127" s="143">
        <f t="shared" si="36"/>
        <v>4764.75</v>
      </c>
      <c r="M127" s="99">
        <f>SUM(M124:M126)</f>
        <v>391.91999999999996</v>
      </c>
      <c r="N127" s="115">
        <f>SUM(N124:N126)</f>
        <v>206.54999999999998</v>
      </c>
      <c r="O127" s="64">
        <f>SUM(O124:O126)</f>
        <v>1771.7400000000002</v>
      </c>
      <c r="P127" s="190">
        <f t="shared" si="37"/>
        <v>2370.21</v>
      </c>
      <c r="Q127" s="189">
        <f t="shared" si="35"/>
        <v>7134.96</v>
      </c>
      <c r="R127" s="161"/>
      <c r="S127" s="107"/>
      <c r="T127" s="99"/>
    </row>
    <row r="128" spans="1:20" ht="15.75" thickBot="1">
      <c r="A128" s="36" t="s">
        <v>42</v>
      </c>
      <c r="B128" s="13">
        <v>32</v>
      </c>
      <c r="C128" s="153">
        <v>1306.8</v>
      </c>
      <c r="D128" s="84">
        <v>74.04</v>
      </c>
      <c r="E128" s="84">
        <v>250.98</v>
      </c>
      <c r="F128" s="45">
        <f t="shared" si="34"/>
        <v>156.686814</v>
      </c>
      <c r="G128" s="45">
        <f t="shared" si="22"/>
        <v>94.29318599999999</v>
      </c>
      <c r="H128" s="212">
        <v>103.05</v>
      </c>
      <c r="I128" s="20">
        <f t="shared" si="19"/>
        <v>354.03</v>
      </c>
      <c r="J128" s="80">
        <v>57.07</v>
      </c>
      <c r="K128" s="84">
        <v>15.61</v>
      </c>
      <c r="L128" s="202">
        <f t="shared" si="36"/>
        <v>1807.5499999999997</v>
      </c>
      <c r="M128" s="84">
        <v>125.44</v>
      </c>
      <c r="N128" s="153">
        <v>101.25</v>
      </c>
      <c r="O128" s="84">
        <v>868.5</v>
      </c>
      <c r="P128" s="156">
        <f t="shared" si="37"/>
        <v>1095.19</v>
      </c>
      <c r="Q128" s="154">
        <f t="shared" si="35"/>
        <v>2902.74</v>
      </c>
      <c r="R128" s="36">
        <v>3440.72</v>
      </c>
      <c r="S128" s="13">
        <v>16210</v>
      </c>
      <c r="T128" s="23">
        <v>32</v>
      </c>
    </row>
    <row r="129" spans="1:20" ht="15">
      <c r="A129" s="36" t="s">
        <v>41</v>
      </c>
      <c r="B129" s="36"/>
      <c r="C129" s="153">
        <v>1306.8</v>
      </c>
      <c r="D129" s="36">
        <v>74.04</v>
      </c>
      <c r="E129" s="36">
        <v>240.65</v>
      </c>
      <c r="F129" s="41">
        <f t="shared" si="34"/>
        <v>150.237795</v>
      </c>
      <c r="G129" s="41">
        <f t="shared" si="22"/>
        <v>90.412205</v>
      </c>
      <c r="H129" s="158">
        <v>40.05</v>
      </c>
      <c r="I129" s="157">
        <f t="shared" si="19"/>
        <v>280.7</v>
      </c>
      <c r="J129" s="36">
        <v>0</v>
      </c>
      <c r="K129" s="36">
        <v>11.48</v>
      </c>
      <c r="L129" s="202">
        <f t="shared" si="36"/>
        <v>1673.02</v>
      </c>
      <c r="M129" s="36">
        <v>62.11</v>
      </c>
      <c r="N129" s="153">
        <v>101.25</v>
      </c>
      <c r="O129" s="84">
        <v>868.5</v>
      </c>
      <c r="P129" s="155">
        <f t="shared" si="37"/>
        <v>1031.8600000000001</v>
      </c>
      <c r="Q129" s="178">
        <f t="shared" si="35"/>
        <v>2704.88</v>
      </c>
      <c r="R129" s="36">
        <v>2902.74</v>
      </c>
      <c r="S129" s="36">
        <v>511386</v>
      </c>
      <c r="T129" s="25"/>
    </row>
    <row r="130" spans="1:20" ht="15.75" thickBot="1">
      <c r="A130" s="37" t="s">
        <v>40</v>
      </c>
      <c r="B130" s="37"/>
      <c r="C130" s="153">
        <v>1306.8</v>
      </c>
      <c r="D130" s="37">
        <v>18.35</v>
      </c>
      <c r="E130" s="37">
        <v>307.22</v>
      </c>
      <c r="F130" s="55">
        <f t="shared" si="34"/>
        <v>191.79744600000004</v>
      </c>
      <c r="G130" s="55">
        <f t="shared" si="22"/>
        <v>115.422554</v>
      </c>
      <c r="H130" s="152">
        <v>74.78</v>
      </c>
      <c r="I130" s="151">
        <f t="shared" si="19"/>
        <v>382</v>
      </c>
      <c r="J130" s="37">
        <v>83.8</v>
      </c>
      <c r="K130" s="37">
        <v>19.51</v>
      </c>
      <c r="L130" s="203">
        <f t="shared" si="36"/>
        <v>1810.4599999999998</v>
      </c>
      <c r="M130" s="37">
        <v>71.13</v>
      </c>
      <c r="N130" s="153">
        <v>101.25</v>
      </c>
      <c r="O130" s="84">
        <v>868.5</v>
      </c>
      <c r="P130" s="148">
        <f t="shared" si="37"/>
        <v>1040.88</v>
      </c>
      <c r="Q130" s="178">
        <f t="shared" si="35"/>
        <v>2851.34</v>
      </c>
      <c r="R130" s="36">
        <v>2705</v>
      </c>
      <c r="S130" s="37">
        <v>378582</v>
      </c>
      <c r="T130" s="53"/>
    </row>
    <row r="131" spans="1:20" ht="15.75" thickBot="1">
      <c r="A131" s="52"/>
      <c r="B131" s="46"/>
      <c r="C131" s="115">
        <f>SUM(C128:C130)</f>
        <v>3920.3999999999996</v>
      </c>
      <c r="D131" s="46">
        <f>SUM(D128:D130)</f>
        <v>166.43</v>
      </c>
      <c r="E131" s="64">
        <f>SUM(E128:E130)</f>
        <v>798.85</v>
      </c>
      <c r="F131" s="146">
        <f t="shared" si="34"/>
        <v>498.722055</v>
      </c>
      <c r="G131" s="163">
        <f t="shared" si="22"/>
        <v>300.127945</v>
      </c>
      <c r="H131" s="162">
        <f>SUM(H128:H130)</f>
        <v>217.88</v>
      </c>
      <c r="I131" s="115">
        <f t="shared" si="19"/>
        <v>1016.73</v>
      </c>
      <c r="J131" s="46">
        <f>SUM(J128:J130)</f>
        <v>140.87</v>
      </c>
      <c r="K131" s="64">
        <f>SUM(K128:K130)</f>
        <v>46.6</v>
      </c>
      <c r="L131" s="143">
        <f t="shared" si="36"/>
        <v>5291.03</v>
      </c>
      <c r="M131" s="99">
        <f>SUM(M128:M130)</f>
        <v>258.68</v>
      </c>
      <c r="N131" s="115">
        <f>SUM(N128:N130)</f>
        <v>303.75</v>
      </c>
      <c r="O131" s="64">
        <f>SUM(O128:O130)</f>
        <v>2605.5</v>
      </c>
      <c r="P131" s="190">
        <f t="shared" si="37"/>
        <v>3167.9300000000003</v>
      </c>
      <c r="Q131" s="196">
        <f>SUM(Q128:Q130)</f>
        <v>8458.96</v>
      </c>
      <c r="R131" s="161"/>
      <c r="S131" s="107"/>
      <c r="T131" s="99"/>
    </row>
    <row r="132" spans="1:20" ht="15">
      <c r="A132" s="36" t="s">
        <v>42</v>
      </c>
      <c r="B132" s="13">
        <v>33</v>
      </c>
      <c r="C132" s="153">
        <v>1315.51</v>
      </c>
      <c r="D132" s="84">
        <v>0</v>
      </c>
      <c r="E132" s="84">
        <v>0</v>
      </c>
      <c r="F132" s="45">
        <v>0</v>
      </c>
      <c r="G132" s="45">
        <f t="shared" si="22"/>
        <v>0</v>
      </c>
      <c r="H132" s="160">
        <v>103.74</v>
      </c>
      <c r="I132" s="159">
        <f aca="true" t="shared" si="38" ref="I132:I195">SUM(F132:H132)</f>
        <v>103.74</v>
      </c>
      <c r="J132" s="84">
        <v>0</v>
      </c>
      <c r="K132" s="84">
        <v>15.71</v>
      </c>
      <c r="L132" s="156">
        <f t="shared" si="36"/>
        <v>1434.96</v>
      </c>
      <c r="M132" s="84">
        <v>0</v>
      </c>
      <c r="N132" s="153">
        <v>101.93</v>
      </c>
      <c r="O132" s="84">
        <v>874.29</v>
      </c>
      <c r="P132" s="156">
        <f t="shared" si="37"/>
        <v>976.22</v>
      </c>
      <c r="Q132" s="154">
        <f>L132+P132</f>
        <v>2411.1800000000003</v>
      </c>
      <c r="R132" s="36">
        <v>3000</v>
      </c>
      <c r="S132" s="13">
        <v>662580</v>
      </c>
      <c r="T132" s="23">
        <v>33</v>
      </c>
    </row>
    <row r="133" spans="1:20" ht="15">
      <c r="A133" s="36" t="s">
        <v>41</v>
      </c>
      <c r="B133" s="36"/>
      <c r="C133" s="153">
        <v>1315.51</v>
      </c>
      <c r="D133" s="36">
        <v>0</v>
      </c>
      <c r="E133" s="36">
        <v>0</v>
      </c>
      <c r="F133" s="41">
        <f aca="true" t="shared" si="39" ref="F133:F164">E133-G133</f>
        <v>0</v>
      </c>
      <c r="G133" s="41">
        <f t="shared" si="22"/>
        <v>0</v>
      </c>
      <c r="H133" s="158">
        <v>40.32</v>
      </c>
      <c r="I133" s="157">
        <f t="shared" si="38"/>
        <v>40.32</v>
      </c>
      <c r="J133" s="36">
        <v>69.75</v>
      </c>
      <c r="K133" s="36">
        <v>11.56</v>
      </c>
      <c r="L133" s="156">
        <f t="shared" si="36"/>
        <v>1437.1399999999999</v>
      </c>
      <c r="M133" s="36">
        <v>124.22</v>
      </c>
      <c r="N133" s="153">
        <v>101.93</v>
      </c>
      <c r="O133" s="84">
        <v>874.29</v>
      </c>
      <c r="P133" s="155">
        <f t="shared" si="37"/>
        <v>1100.44</v>
      </c>
      <c r="Q133" s="154">
        <f>L133+P133</f>
        <v>2537.58</v>
      </c>
      <c r="R133" s="36">
        <v>3000</v>
      </c>
      <c r="S133" s="36">
        <v>74284</v>
      </c>
      <c r="T133" s="25"/>
    </row>
    <row r="134" spans="1:20" ht="15.75" thickBot="1">
      <c r="A134" s="37" t="s">
        <v>40</v>
      </c>
      <c r="B134" s="37"/>
      <c r="C134" s="153">
        <v>1315.51</v>
      </c>
      <c r="D134" s="37">
        <v>0</v>
      </c>
      <c r="E134" s="37">
        <v>14.22</v>
      </c>
      <c r="F134" s="55">
        <f t="shared" si="39"/>
        <v>8.877546</v>
      </c>
      <c r="G134" s="55">
        <f t="shared" si="22"/>
        <v>5.342454</v>
      </c>
      <c r="H134" s="152">
        <v>75.28</v>
      </c>
      <c r="I134" s="151">
        <f t="shared" si="38"/>
        <v>89.5</v>
      </c>
      <c r="J134" s="37">
        <v>28.08</v>
      </c>
      <c r="K134" s="37">
        <v>13.75</v>
      </c>
      <c r="L134" s="150">
        <f t="shared" si="36"/>
        <v>1446.84</v>
      </c>
      <c r="M134" s="37">
        <v>142.26</v>
      </c>
      <c r="N134" s="153">
        <v>101.93</v>
      </c>
      <c r="O134" s="84">
        <v>874.29</v>
      </c>
      <c r="P134" s="148">
        <f t="shared" si="37"/>
        <v>1118.48</v>
      </c>
      <c r="Q134" s="147">
        <f>L134+P134</f>
        <v>2565.3199999999997</v>
      </c>
      <c r="R134" s="36">
        <v>3000</v>
      </c>
      <c r="S134" s="37">
        <v>244477</v>
      </c>
      <c r="T134" s="53"/>
    </row>
    <row r="135" spans="1:20" ht="15.75" thickBot="1">
      <c r="A135" s="52"/>
      <c r="B135" s="46"/>
      <c r="C135" s="115">
        <f>SUM(C132:C134)</f>
        <v>3946.5299999999997</v>
      </c>
      <c r="D135" s="46">
        <f>SUM(D132:D134)</f>
        <v>0</v>
      </c>
      <c r="E135" s="64">
        <f>SUM(E132:E134)</f>
        <v>14.22</v>
      </c>
      <c r="F135" s="146">
        <f t="shared" si="39"/>
        <v>8.877546</v>
      </c>
      <c r="G135" s="163">
        <f t="shared" si="22"/>
        <v>5.342454</v>
      </c>
      <c r="H135" s="162">
        <f>SUM(H132:H134)</f>
        <v>219.34</v>
      </c>
      <c r="I135" s="115">
        <f t="shared" si="38"/>
        <v>233.56</v>
      </c>
      <c r="J135" s="46">
        <f>SUM(J132:J134)</f>
        <v>97.83</v>
      </c>
      <c r="K135" s="64">
        <f>SUM(K132:K134)</f>
        <v>41.02</v>
      </c>
      <c r="L135" s="143">
        <f t="shared" si="36"/>
        <v>4318.9400000000005</v>
      </c>
      <c r="M135" s="99">
        <f>SUM(M132:M134)</f>
        <v>266.48</v>
      </c>
      <c r="N135" s="207">
        <f>SUM(N132:N134)</f>
        <v>305.79</v>
      </c>
      <c r="O135" s="100">
        <f>SUM(O132:O134)</f>
        <v>2622.87</v>
      </c>
      <c r="P135" s="143">
        <f t="shared" si="37"/>
        <v>3195.14</v>
      </c>
      <c r="Q135" s="139">
        <f>SUM(Q132:Q134)</f>
        <v>7514.08</v>
      </c>
      <c r="R135" s="161"/>
      <c r="S135" s="107"/>
      <c r="T135" s="99"/>
    </row>
    <row r="136" spans="1:20" ht="15">
      <c r="A136" s="36" t="s">
        <v>42</v>
      </c>
      <c r="B136" s="13">
        <v>34</v>
      </c>
      <c r="C136" s="153">
        <v>874.1</v>
      </c>
      <c r="D136" s="84">
        <v>56.54</v>
      </c>
      <c r="E136" s="84">
        <v>184.46</v>
      </c>
      <c r="F136" s="45">
        <f t="shared" si="39"/>
        <v>115.15837800000001</v>
      </c>
      <c r="G136" s="45">
        <f aca="true" t="shared" si="40" ref="G136:G199">E136*37.57%</f>
        <v>69.301622</v>
      </c>
      <c r="H136" s="160">
        <v>68.93</v>
      </c>
      <c r="I136" s="159">
        <f t="shared" si="38"/>
        <v>253.39000000000001</v>
      </c>
      <c r="J136" s="84">
        <v>77</v>
      </c>
      <c r="K136" s="84">
        <v>14.92</v>
      </c>
      <c r="L136" s="156">
        <f t="shared" si="36"/>
        <v>1275.95</v>
      </c>
      <c r="M136" s="84">
        <v>62.72</v>
      </c>
      <c r="N136" s="153">
        <v>67.73</v>
      </c>
      <c r="O136" s="84">
        <v>580.93</v>
      </c>
      <c r="P136" s="156">
        <f t="shared" si="37"/>
        <v>711.3799999999999</v>
      </c>
      <c r="Q136" s="154">
        <f aca="true" t="shared" si="41" ref="Q136:Q142">L136+P136</f>
        <v>1987.33</v>
      </c>
      <c r="R136" s="36">
        <v>1900</v>
      </c>
      <c r="S136" s="13">
        <v>129149</v>
      </c>
      <c r="T136" s="23">
        <v>34</v>
      </c>
    </row>
    <row r="137" spans="1:20" ht="15">
      <c r="A137" s="36" t="s">
        <v>41</v>
      </c>
      <c r="B137" s="36"/>
      <c r="C137" s="153">
        <v>874.1</v>
      </c>
      <c r="D137" s="36">
        <v>123.43</v>
      </c>
      <c r="E137" s="36">
        <v>231.68</v>
      </c>
      <c r="F137" s="41">
        <f t="shared" si="39"/>
        <v>144.63782400000002</v>
      </c>
      <c r="G137" s="41">
        <f t="shared" si="40"/>
        <v>87.042176</v>
      </c>
      <c r="H137" s="158">
        <v>26.79</v>
      </c>
      <c r="I137" s="157">
        <f t="shared" si="38"/>
        <v>258.47</v>
      </c>
      <c r="J137" s="36">
        <v>106.9</v>
      </c>
      <c r="K137" s="36">
        <v>10.98</v>
      </c>
      <c r="L137" s="156">
        <f t="shared" si="36"/>
        <v>1373.88</v>
      </c>
      <c r="M137" s="36">
        <v>62.11</v>
      </c>
      <c r="N137" s="153">
        <v>67.73</v>
      </c>
      <c r="O137" s="84">
        <v>580.93</v>
      </c>
      <c r="P137" s="155">
        <f t="shared" si="37"/>
        <v>710.77</v>
      </c>
      <c r="Q137" s="154">
        <f t="shared" si="41"/>
        <v>2084.65</v>
      </c>
      <c r="R137" s="36">
        <v>2000</v>
      </c>
      <c r="S137" s="36">
        <v>18283</v>
      </c>
      <c r="T137" s="25"/>
    </row>
    <row r="138" spans="1:20" ht="15.75" thickBot="1">
      <c r="A138" s="37" t="s">
        <v>40</v>
      </c>
      <c r="B138" s="37"/>
      <c r="C138" s="153">
        <v>874.1</v>
      </c>
      <c r="D138" s="37">
        <v>131.73</v>
      </c>
      <c r="E138" s="37">
        <v>249.63</v>
      </c>
      <c r="F138" s="55">
        <f t="shared" si="39"/>
        <v>155.844009</v>
      </c>
      <c r="G138" s="55">
        <f t="shared" si="40"/>
        <v>93.785991</v>
      </c>
      <c r="H138" s="152">
        <v>50.02</v>
      </c>
      <c r="I138" s="151">
        <f t="shared" si="38"/>
        <v>299.65</v>
      </c>
      <c r="J138" s="37">
        <v>250.03</v>
      </c>
      <c r="K138" s="37">
        <v>13.05</v>
      </c>
      <c r="L138" s="150">
        <f t="shared" si="36"/>
        <v>1568.56</v>
      </c>
      <c r="M138" s="37">
        <v>142.26</v>
      </c>
      <c r="N138" s="153">
        <v>67.73</v>
      </c>
      <c r="O138" s="84">
        <v>580.93</v>
      </c>
      <c r="P138" s="148">
        <f t="shared" si="37"/>
        <v>790.92</v>
      </c>
      <c r="Q138" s="147">
        <f t="shared" si="41"/>
        <v>2359.48</v>
      </c>
      <c r="R138" s="36">
        <v>2100</v>
      </c>
      <c r="S138" s="37">
        <v>763057</v>
      </c>
      <c r="T138" s="53"/>
    </row>
    <row r="139" spans="1:20" ht="15.75" thickBot="1">
      <c r="A139" s="52"/>
      <c r="B139" s="46"/>
      <c r="C139" s="115">
        <f>SUM(C136:C138)</f>
        <v>2622.3</v>
      </c>
      <c r="D139" s="46">
        <f>SUM(D136:D138)</f>
        <v>311.7</v>
      </c>
      <c r="E139" s="64">
        <f>SUM(E136:E138)</f>
        <v>665.77</v>
      </c>
      <c r="F139" s="146">
        <f t="shared" si="39"/>
        <v>415.640211</v>
      </c>
      <c r="G139" s="163">
        <f t="shared" si="40"/>
        <v>250.129789</v>
      </c>
      <c r="H139" s="162">
        <f>SUM(H136:H138)</f>
        <v>145.74</v>
      </c>
      <c r="I139" s="115">
        <f t="shared" si="38"/>
        <v>811.51</v>
      </c>
      <c r="J139" s="46">
        <f>SUM(J136:J138)</f>
        <v>433.93</v>
      </c>
      <c r="K139" s="64">
        <f>SUM(K136:K138)</f>
        <v>38.95</v>
      </c>
      <c r="L139" s="143">
        <f t="shared" si="36"/>
        <v>4218.39</v>
      </c>
      <c r="M139" s="99">
        <f>SUM(M136:M138)</f>
        <v>267.09</v>
      </c>
      <c r="N139" s="115">
        <f>SUM(N136:N138)</f>
        <v>203.19</v>
      </c>
      <c r="O139" s="64">
        <f>SUM(O136:O138)</f>
        <v>1742.79</v>
      </c>
      <c r="P139" s="143">
        <f t="shared" si="37"/>
        <v>2213.0699999999997</v>
      </c>
      <c r="Q139" s="139">
        <f t="shared" si="41"/>
        <v>6431.46</v>
      </c>
      <c r="R139" s="161"/>
      <c r="S139" s="107"/>
      <c r="T139" s="99"/>
    </row>
    <row r="140" spans="1:20" ht="15">
      <c r="A140" s="36" t="s">
        <v>42</v>
      </c>
      <c r="B140" s="13">
        <v>35</v>
      </c>
      <c r="C140" s="153">
        <v>1312.61</v>
      </c>
      <c r="D140" s="84">
        <v>39.1</v>
      </c>
      <c r="E140" s="84">
        <v>88.54</v>
      </c>
      <c r="F140" s="45">
        <f t="shared" si="39"/>
        <v>55.275522</v>
      </c>
      <c r="G140" s="45">
        <f t="shared" si="40"/>
        <v>33.264478000000004</v>
      </c>
      <c r="H140" s="160">
        <v>103.51</v>
      </c>
      <c r="I140" s="159">
        <f t="shared" si="38"/>
        <v>192.05</v>
      </c>
      <c r="J140" s="179">
        <v>0</v>
      </c>
      <c r="K140" s="84">
        <v>15.68</v>
      </c>
      <c r="L140" s="156">
        <f t="shared" si="36"/>
        <v>1559.4399999999998</v>
      </c>
      <c r="M140" s="84">
        <v>62.72</v>
      </c>
      <c r="N140" s="153">
        <v>101.7</v>
      </c>
      <c r="O140" s="84">
        <v>872.36</v>
      </c>
      <c r="P140" s="156">
        <f t="shared" si="37"/>
        <v>1036.78</v>
      </c>
      <c r="Q140" s="154">
        <f t="shared" si="41"/>
        <v>2596.22</v>
      </c>
      <c r="R140" s="36">
        <v>2400</v>
      </c>
      <c r="S140" s="13">
        <v>594666</v>
      </c>
      <c r="T140" s="23">
        <v>35</v>
      </c>
    </row>
    <row r="141" spans="1:20" ht="15">
      <c r="A141" s="36" t="s">
        <v>41</v>
      </c>
      <c r="B141" s="36"/>
      <c r="C141" s="153">
        <v>1312.61</v>
      </c>
      <c r="D141" s="36">
        <v>99.07</v>
      </c>
      <c r="E141" s="36">
        <v>217.66</v>
      </c>
      <c r="F141" s="41">
        <f t="shared" si="39"/>
        <v>135.88513799999998</v>
      </c>
      <c r="G141" s="41">
        <f t="shared" si="40"/>
        <v>81.774862</v>
      </c>
      <c r="H141" s="186">
        <v>40.23</v>
      </c>
      <c r="I141" s="159">
        <f t="shared" si="38"/>
        <v>257.89</v>
      </c>
      <c r="J141" s="195">
        <v>0</v>
      </c>
      <c r="K141" s="36">
        <v>11.53</v>
      </c>
      <c r="L141" s="156">
        <f t="shared" si="36"/>
        <v>1681.0999999999997</v>
      </c>
      <c r="M141" s="36">
        <v>62.11</v>
      </c>
      <c r="N141" s="153">
        <v>101.7</v>
      </c>
      <c r="O141" s="84">
        <v>872.36</v>
      </c>
      <c r="P141" s="155">
        <f t="shared" si="37"/>
        <v>1036.17</v>
      </c>
      <c r="Q141" s="178">
        <f t="shared" si="41"/>
        <v>2717.2699999999995</v>
      </c>
      <c r="R141" s="36">
        <v>2400</v>
      </c>
      <c r="S141" s="36">
        <v>4512</v>
      </c>
      <c r="T141" s="25"/>
    </row>
    <row r="142" spans="1:20" ht="15.75" thickBot="1">
      <c r="A142" s="37" t="s">
        <v>40</v>
      </c>
      <c r="B142" s="37"/>
      <c r="C142" s="153">
        <v>1312.61</v>
      </c>
      <c r="D142" s="37">
        <v>226.77</v>
      </c>
      <c r="E142" s="37">
        <v>413.51</v>
      </c>
      <c r="F142" s="55">
        <f t="shared" si="39"/>
        <v>258.154293</v>
      </c>
      <c r="G142" s="55">
        <f t="shared" si="40"/>
        <v>155.355707</v>
      </c>
      <c r="H142" s="194">
        <v>75.11</v>
      </c>
      <c r="I142" s="20">
        <f t="shared" si="38"/>
        <v>488.62</v>
      </c>
      <c r="J142" s="195">
        <v>0</v>
      </c>
      <c r="K142" s="37">
        <v>19.6</v>
      </c>
      <c r="L142" s="156">
        <f t="shared" si="36"/>
        <v>2047.6</v>
      </c>
      <c r="M142" s="37">
        <v>213.39</v>
      </c>
      <c r="N142" s="153">
        <v>101.7</v>
      </c>
      <c r="O142" s="84">
        <v>872.36</v>
      </c>
      <c r="P142" s="148">
        <f t="shared" si="37"/>
        <v>1187.45</v>
      </c>
      <c r="Q142" s="178">
        <f t="shared" si="41"/>
        <v>3235.05</v>
      </c>
      <c r="R142" s="36">
        <v>2800</v>
      </c>
      <c r="S142" s="37">
        <v>239157</v>
      </c>
      <c r="T142" s="53"/>
    </row>
    <row r="143" spans="1:20" ht="15.75" thickBot="1">
      <c r="A143" s="52"/>
      <c r="B143" s="46"/>
      <c r="C143" s="115">
        <f>SUM(C140:C142)</f>
        <v>3937.83</v>
      </c>
      <c r="D143" s="46">
        <f>SUM(D140:D142)</f>
        <v>364.94</v>
      </c>
      <c r="E143" s="64">
        <f>SUM(E140:E142)</f>
        <v>719.71</v>
      </c>
      <c r="F143" s="146">
        <f t="shared" si="39"/>
        <v>449.31495300000006</v>
      </c>
      <c r="G143" s="163">
        <f t="shared" si="40"/>
        <v>270.395047</v>
      </c>
      <c r="H143" s="162">
        <f>SUM(H140:H142)</f>
        <v>218.85000000000002</v>
      </c>
      <c r="I143" s="115">
        <f t="shared" si="38"/>
        <v>938.5600000000001</v>
      </c>
      <c r="J143" s="46">
        <f aca="true" t="shared" si="42" ref="J143:O143">SUM(J140:J142)</f>
        <v>0</v>
      </c>
      <c r="K143" s="64">
        <f t="shared" si="42"/>
        <v>46.81</v>
      </c>
      <c r="L143" s="143">
        <f t="shared" si="42"/>
        <v>5288.139999999999</v>
      </c>
      <c r="M143" s="99">
        <f t="shared" si="42"/>
        <v>338.21999999999997</v>
      </c>
      <c r="N143" s="115">
        <f t="shared" si="42"/>
        <v>305.1</v>
      </c>
      <c r="O143" s="64">
        <f t="shared" si="42"/>
        <v>2617.08</v>
      </c>
      <c r="P143" s="143">
        <f t="shared" si="37"/>
        <v>3260.3999999999996</v>
      </c>
      <c r="Q143" s="187">
        <f>SUM(Q140:Q142)</f>
        <v>8548.54</v>
      </c>
      <c r="R143" s="161"/>
      <c r="S143" s="107"/>
      <c r="T143" s="99"/>
    </row>
    <row r="144" spans="1:20" ht="15">
      <c r="A144" s="36" t="s">
        <v>42</v>
      </c>
      <c r="B144" s="13">
        <v>36</v>
      </c>
      <c r="C144" s="153">
        <v>1245.82</v>
      </c>
      <c r="D144" s="84">
        <v>120.3</v>
      </c>
      <c r="E144" s="84">
        <v>245.94</v>
      </c>
      <c r="F144" s="45">
        <f t="shared" si="39"/>
        <v>153.540342</v>
      </c>
      <c r="G144" s="45">
        <f t="shared" si="40"/>
        <v>92.39965799999999</v>
      </c>
      <c r="H144" s="160">
        <v>98.24</v>
      </c>
      <c r="I144" s="159">
        <f t="shared" si="38"/>
        <v>344.18</v>
      </c>
      <c r="J144" s="179">
        <v>0</v>
      </c>
      <c r="K144" s="84">
        <v>21.26</v>
      </c>
      <c r="L144" s="156">
        <f aca="true" t="shared" si="43" ref="L144:L162">C144+D144+I144+J144+K144</f>
        <v>1731.56</v>
      </c>
      <c r="M144" s="84">
        <v>125.44</v>
      </c>
      <c r="N144" s="153">
        <v>96.53</v>
      </c>
      <c r="O144" s="84">
        <v>827.97</v>
      </c>
      <c r="P144" s="156">
        <f t="shared" si="37"/>
        <v>1049.94</v>
      </c>
      <c r="Q144" s="185">
        <f aca="true" t="shared" si="44" ref="Q144:Q158">L144+P144</f>
        <v>2781.5</v>
      </c>
      <c r="R144" s="36">
        <v>3000</v>
      </c>
      <c r="S144" s="13">
        <v>142137</v>
      </c>
      <c r="T144" s="23">
        <v>36</v>
      </c>
    </row>
    <row r="145" spans="1:20" ht="15">
      <c r="A145" s="36" t="s">
        <v>41</v>
      </c>
      <c r="B145" s="36"/>
      <c r="C145" s="153">
        <v>1245.82</v>
      </c>
      <c r="D145" s="36">
        <v>120.3</v>
      </c>
      <c r="E145" s="36">
        <v>245.94</v>
      </c>
      <c r="F145" s="41">
        <f t="shared" si="39"/>
        <v>153.540342</v>
      </c>
      <c r="G145" s="41">
        <f t="shared" si="40"/>
        <v>92.39965799999999</v>
      </c>
      <c r="H145" s="158">
        <v>38.18</v>
      </c>
      <c r="I145" s="157">
        <f t="shared" si="38"/>
        <v>284.12</v>
      </c>
      <c r="J145" s="172">
        <v>0</v>
      </c>
      <c r="K145" s="36">
        <v>16.88</v>
      </c>
      <c r="L145" s="156">
        <f t="shared" si="43"/>
        <v>1667.12</v>
      </c>
      <c r="M145" s="36">
        <v>124.22</v>
      </c>
      <c r="N145" s="153">
        <v>96.53</v>
      </c>
      <c r="O145" s="84">
        <v>827.97</v>
      </c>
      <c r="P145" s="155">
        <f t="shared" si="37"/>
        <v>1048.72</v>
      </c>
      <c r="Q145" s="185">
        <f t="shared" si="44"/>
        <v>2715.84</v>
      </c>
      <c r="R145" s="36">
        <v>3000</v>
      </c>
      <c r="S145" s="36">
        <v>28645</v>
      </c>
      <c r="T145" s="25"/>
    </row>
    <row r="146" spans="1:20" ht="15.75" thickBot="1">
      <c r="A146" s="37" t="s">
        <v>40</v>
      </c>
      <c r="B146" s="37"/>
      <c r="C146" s="153">
        <v>1245.82</v>
      </c>
      <c r="D146" s="37">
        <v>62.8</v>
      </c>
      <c r="E146" s="37">
        <v>199.66</v>
      </c>
      <c r="F146" s="55">
        <f t="shared" si="39"/>
        <v>124.647738</v>
      </c>
      <c r="G146" s="55">
        <f t="shared" si="40"/>
        <v>75.01226199999999</v>
      </c>
      <c r="H146" s="152">
        <v>71.29</v>
      </c>
      <c r="I146" s="151">
        <f t="shared" si="38"/>
        <v>270.95</v>
      </c>
      <c r="J146" s="170">
        <v>0</v>
      </c>
      <c r="K146" s="37">
        <v>18.6</v>
      </c>
      <c r="L146" s="150">
        <f t="shared" si="43"/>
        <v>1598.1699999999998</v>
      </c>
      <c r="M146" s="37">
        <v>142.26</v>
      </c>
      <c r="N146" s="153">
        <v>96.53</v>
      </c>
      <c r="O146" s="84">
        <v>827.97</v>
      </c>
      <c r="P146" s="148">
        <f t="shared" si="37"/>
        <v>1066.76</v>
      </c>
      <c r="Q146" s="184">
        <f t="shared" si="44"/>
        <v>2664.93</v>
      </c>
      <c r="R146" s="36">
        <v>3000</v>
      </c>
      <c r="S146" s="37">
        <v>55941</v>
      </c>
      <c r="T146" s="53"/>
    </row>
    <row r="147" spans="1:20" ht="15.75" thickBot="1">
      <c r="A147" s="52"/>
      <c r="B147" s="46"/>
      <c r="C147" s="115">
        <f>SUM(C144:C146)</f>
        <v>3737.46</v>
      </c>
      <c r="D147" s="64">
        <f>SUM(D144:D146)</f>
        <v>303.4</v>
      </c>
      <c r="E147" s="211">
        <f>SUM(E144:E146)</f>
        <v>691.54</v>
      </c>
      <c r="F147" s="146">
        <f t="shared" si="39"/>
        <v>431.72842199999997</v>
      </c>
      <c r="G147" s="163">
        <f t="shared" si="40"/>
        <v>259.811578</v>
      </c>
      <c r="H147" s="162">
        <f>SUM(H144:H146)</f>
        <v>207.70999999999998</v>
      </c>
      <c r="I147" s="115">
        <f t="shared" si="38"/>
        <v>899.25</v>
      </c>
      <c r="J147" s="46">
        <f>SUM(J144:J146)</f>
        <v>0</v>
      </c>
      <c r="K147" s="64">
        <f>SUM(K144:K146)</f>
        <v>56.74</v>
      </c>
      <c r="L147" s="143">
        <f t="shared" si="43"/>
        <v>4996.85</v>
      </c>
      <c r="M147" s="99">
        <f>SUM(M144:M146)</f>
        <v>391.91999999999996</v>
      </c>
      <c r="N147" s="115">
        <f>SUM(N144:N146)</f>
        <v>289.59000000000003</v>
      </c>
      <c r="O147" s="64">
        <f>SUM(O144:O146)</f>
        <v>2483.91</v>
      </c>
      <c r="P147" s="143">
        <f t="shared" si="37"/>
        <v>3165.42</v>
      </c>
      <c r="Q147" s="139">
        <f t="shared" si="44"/>
        <v>8162.27</v>
      </c>
      <c r="R147" s="161"/>
      <c r="S147" s="107"/>
      <c r="T147" s="99"/>
    </row>
    <row r="148" spans="1:20" ht="15.75" thickBot="1">
      <c r="A148" s="36" t="s">
        <v>42</v>
      </c>
      <c r="B148" s="13">
        <v>37</v>
      </c>
      <c r="C148" s="84">
        <v>874.1</v>
      </c>
      <c r="D148" s="84">
        <v>0</v>
      </c>
      <c r="E148" s="84">
        <v>0</v>
      </c>
      <c r="F148" s="45">
        <f t="shared" si="39"/>
        <v>0</v>
      </c>
      <c r="G148" s="45">
        <f t="shared" si="40"/>
        <v>0</v>
      </c>
      <c r="H148" s="160">
        <v>68.93</v>
      </c>
      <c r="I148" s="159">
        <f t="shared" si="38"/>
        <v>68.93</v>
      </c>
      <c r="J148" s="84">
        <v>0</v>
      </c>
      <c r="K148" s="153">
        <v>14.92</v>
      </c>
      <c r="L148" s="156">
        <f t="shared" si="43"/>
        <v>957.9499999999999</v>
      </c>
      <c r="M148" s="84">
        <v>0</v>
      </c>
      <c r="N148" s="153">
        <v>67.73</v>
      </c>
      <c r="O148" s="84">
        <v>580.93</v>
      </c>
      <c r="P148" s="210">
        <f t="shared" si="37"/>
        <v>648.66</v>
      </c>
      <c r="Q148" s="209">
        <f t="shared" si="44"/>
        <v>1606.61</v>
      </c>
      <c r="R148" s="36">
        <v>0</v>
      </c>
      <c r="S148" s="13"/>
      <c r="T148" s="23">
        <v>37</v>
      </c>
    </row>
    <row r="149" spans="1:20" ht="15">
      <c r="A149" s="36" t="s">
        <v>41</v>
      </c>
      <c r="B149" s="36"/>
      <c r="C149" s="84">
        <v>874.1</v>
      </c>
      <c r="D149" s="36">
        <v>72.66</v>
      </c>
      <c r="E149" s="36">
        <v>115.55</v>
      </c>
      <c r="F149" s="41">
        <f t="shared" si="39"/>
        <v>72.137865</v>
      </c>
      <c r="G149" s="41">
        <f t="shared" si="40"/>
        <v>43.412135</v>
      </c>
      <c r="H149" s="186">
        <v>26.79</v>
      </c>
      <c r="I149" s="159">
        <f t="shared" si="38"/>
        <v>142.34</v>
      </c>
      <c r="J149" s="84">
        <v>0</v>
      </c>
      <c r="K149" s="42">
        <v>7.71</v>
      </c>
      <c r="L149" s="156">
        <f t="shared" si="43"/>
        <v>1096.81</v>
      </c>
      <c r="M149" s="36">
        <v>0</v>
      </c>
      <c r="N149" s="153">
        <v>67.73</v>
      </c>
      <c r="O149" s="84">
        <v>580.93</v>
      </c>
      <c r="P149" s="155">
        <f t="shared" si="37"/>
        <v>648.66</v>
      </c>
      <c r="Q149" s="208">
        <f t="shared" si="44"/>
        <v>1745.4699999999998</v>
      </c>
      <c r="R149" s="36">
        <v>0</v>
      </c>
      <c r="S149" s="36"/>
      <c r="T149" s="25"/>
    </row>
    <row r="150" spans="1:20" ht="15.75" thickBot="1">
      <c r="A150" s="37" t="s">
        <v>40</v>
      </c>
      <c r="B150" s="37"/>
      <c r="C150" s="84">
        <v>874.1</v>
      </c>
      <c r="D150" s="37">
        <v>137.56</v>
      </c>
      <c r="E150" s="37">
        <v>217.41</v>
      </c>
      <c r="F150" s="55">
        <f t="shared" si="39"/>
        <v>135.729063</v>
      </c>
      <c r="G150" s="55">
        <f t="shared" si="40"/>
        <v>81.680937</v>
      </c>
      <c r="H150" s="194">
        <v>50.02</v>
      </c>
      <c r="I150" s="20">
        <f t="shared" si="38"/>
        <v>267.43</v>
      </c>
      <c r="J150" s="13">
        <v>0</v>
      </c>
      <c r="K150" s="38">
        <v>13.05</v>
      </c>
      <c r="L150" s="150">
        <f t="shared" si="43"/>
        <v>1292.14</v>
      </c>
      <c r="M150" s="37">
        <v>213.39</v>
      </c>
      <c r="N150" s="153">
        <v>67.73</v>
      </c>
      <c r="O150" s="84">
        <v>580.93</v>
      </c>
      <c r="P150" s="148">
        <f t="shared" si="37"/>
        <v>862.05</v>
      </c>
      <c r="Q150" s="178">
        <f t="shared" si="44"/>
        <v>2154.19</v>
      </c>
      <c r="R150" s="36">
        <v>6000</v>
      </c>
      <c r="S150" s="37">
        <v>465239</v>
      </c>
      <c r="T150" s="53"/>
    </row>
    <row r="151" spans="1:20" ht="15.75" thickBot="1">
      <c r="A151" s="52"/>
      <c r="B151" s="46"/>
      <c r="C151" s="115">
        <f>SUM(C148:C150)</f>
        <v>2622.3</v>
      </c>
      <c r="D151" s="64">
        <f>SUM(D148:D150)</f>
        <v>210.22</v>
      </c>
      <c r="E151" s="52">
        <f>SUM(E148:E150)</f>
        <v>332.96</v>
      </c>
      <c r="F151" s="66">
        <f t="shared" si="39"/>
        <v>207.866928</v>
      </c>
      <c r="G151" s="163">
        <f t="shared" si="40"/>
        <v>125.09307199999998</v>
      </c>
      <c r="H151" s="162">
        <f>SUM(H148:H150)</f>
        <v>145.74</v>
      </c>
      <c r="I151" s="115">
        <f t="shared" si="38"/>
        <v>478.7</v>
      </c>
      <c r="J151" s="46">
        <f>SUM(J148:J150)</f>
        <v>0</v>
      </c>
      <c r="K151" s="207">
        <f>SUM(K148:K150)</f>
        <v>35.68</v>
      </c>
      <c r="L151" s="143">
        <f t="shared" si="43"/>
        <v>3346.8999999999996</v>
      </c>
      <c r="M151" s="99">
        <f>SUM(M148:M150)</f>
        <v>213.39</v>
      </c>
      <c r="N151" s="115">
        <f>SUM(N148:N150)</f>
        <v>203.19</v>
      </c>
      <c r="O151" s="64">
        <f>SUM(O148:O150)</f>
        <v>1742.79</v>
      </c>
      <c r="P151" s="143">
        <f t="shared" si="37"/>
        <v>2159.37</v>
      </c>
      <c r="Q151" s="206">
        <f t="shared" si="44"/>
        <v>5506.2699999999995</v>
      </c>
      <c r="R151" s="161"/>
      <c r="S151" s="107"/>
      <c r="T151" s="99"/>
    </row>
    <row r="152" spans="1:20" ht="15">
      <c r="A152" s="36" t="s">
        <v>42</v>
      </c>
      <c r="B152" s="13">
        <v>38</v>
      </c>
      <c r="C152" s="153">
        <v>1321.32</v>
      </c>
      <c r="D152" s="84">
        <v>588.27</v>
      </c>
      <c r="E152" s="84">
        <v>1000.98</v>
      </c>
      <c r="F152" s="45">
        <f t="shared" si="39"/>
        <v>624.911814</v>
      </c>
      <c r="G152" s="45">
        <f t="shared" si="40"/>
        <v>376.06818599999997</v>
      </c>
      <c r="H152" s="160">
        <v>104.2</v>
      </c>
      <c r="I152" s="159">
        <f t="shared" si="38"/>
        <v>1105.18</v>
      </c>
      <c r="J152" s="179">
        <v>0</v>
      </c>
      <c r="K152" s="84">
        <v>22.55</v>
      </c>
      <c r="L152" s="156">
        <f t="shared" si="43"/>
        <v>3037.32</v>
      </c>
      <c r="M152" s="84">
        <v>188.16</v>
      </c>
      <c r="N152" s="153">
        <v>102.38</v>
      </c>
      <c r="O152" s="84">
        <v>878.15</v>
      </c>
      <c r="P152" s="156">
        <f t="shared" si="37"/>
        <v>1168.69</v>
      </c>
      <c r="Q152" s="185">
        <f t="shared" si="44"/>
        <v>4206.01</v>
      </c>
      <c r="R152" s="36">
        <v>3980</v>
      </c>
      <c r="S152" s="13">
        <v>82723</v>
      </c>
      <c r="T152" s="23">
        <v>38</v>
      </c>
    </row>
    <row r="153" spans="1:20" ht="15">
      <c r="A153" s="36" t="s">
        <v>41</v>
      </c>
      <c r="B153" s="36"/>
      <c r="C153" s="153">
        <v>1321.32</v>
      </c>
      <c r="D153" s="36">
        <v>588.27</v>
      </c>
      <c r="E153" s="36">
        <v>1000.98</v>
      </c>
      <c r="F153" s="41">
        <f t="shared" si="39"/>
        <v>624.911814</v>
      </c>
      <c r="G153" s="41">
        <f t="shared" si="40"/>
        <v>376.06818599999997</v>
      </c>
      <c r="H153" s="158">
        <v>40.5</v>
      </c>
      <c r="I153" s="157">
        <f t="shared" si="38"/>
        <v>1041.48</v>
      </c>
      <c r="J153" s="172">
        <v>0</v>
      </c>
      <c r="K153" s="36">
        <v>11.69</v>
      </c>
      <c r="L153" s="156">
        <f t="shared" si="43"/>
        <v>2962.7599999999998</v>
      </c>
      <c r="M153" s="36">
        <v>186.33</v>
      </c>
      <c r="N153" s="153">
        <v>102.38</v>
      </c>
      <c r="O153" s="84">
        <v>878.15</v>
      </c>
      <c r="P153" s="156">
        <f t="shared" si="37"/>
        <v>1166.8600000000001</v>
      </c>
      <c r="Q153" s="185">
        <f t="shared" si="44"/>
        <v>4129.62</v>
      </c>
      <c r="R153" s="36">
        <v>5000</v>
      </c>
      <c r="S153" s="36" t="s">
        <v>45</v>
      </c>
      <c r="T153" s="25"/>
    </row>
    <row r="154" spans="1:20" ht="15.75" thickBot="1">
      <c r="A154" s="37" t="s">
        <v>40</v>
      </c>
      <c r="B154" s="78"/>
      <c r="C154" s="153">
        <v>1321.32</v>
      </c>
      <c r="D154" s="78">
        <v>588.27</v>
      </c>
      <c r="E154" s="78">
        <v>1000.98</v>
      </c>
      <c r="F154" s="55">
        <f t="shared" si="39"/>
        <v>624.911814</v>
      </c>
      <c r="G154" s="55">
        <f t="shared" si="40"/>
        <v>376.06818599999997</v>
      </c>
      <c r="H154" s="205">
        <v>75.61</v>
      </c>
      <c r="I154" s="151">
        <f t="shared" si="38"/>
        <v>1076.59</v>
      </c>
      <c r="J154" s="204">
        <v>0</v>
      </c>
      <c r="K154" s="78">
        <v>19.73</v>
      </c>
      <c r="L154" s="150">
        <f t="shared" si="43"/>
        <v>3005.91</v>
      </c>
      <c r="M154" s="78">
        <v>213.39</v>
      </c>
      <c r="N154" s="153">
        <v>102.38</v>
      </c>
      <c r="O154" s="84">
        <v>878.15</v>
      </c>
      <c r="P154" s="150">
        <f t="shared" si="37"/>
        <v>1193.92</v>
      </c>
      <c r="Q154" s="184">
        <f t="shared" si="44"/>
        <v>4199.83</v>
      </c>
      <c r="R154" s="36">
        <v>4000</v>
      </c>
      <c r="S154" s="37">
        <v>412721</v>
      </c>
      <c r="T154" s="53"/>
    </row>
    <row r="155" spans="1:20" ht="15.75" thickBot="1">
      <c r="A155" s="52"/>
      <c r="B155" s="46"/>
      <c r="C155" s="115">
        <f>SUM(C152:C154)</f>
        <v>3963.96</v>
      </c>
      <c r="D155" s="64">
        <f>SUM(D152:D154)</f>
        <v>1764.81</v>
      </c>
      <c r="E155" s="52">
        <f>SUM(E152:E154)</f>
        <v>3002.94</v>
      </c>
      <c r="F155" s="66">
        <f t="shared" si="39"/>
        <v>1874.7354420000001</v>
      </c>
      <c r="G155" s="66">
        <f t="shared" si="40"/>
        <v>1128.204558</v>
      </c>
      <c r="H155" s="145">
        <f>SUM(H152:H154)</f>
        <v>220.31</v>
      </c>
      <c r="I155" s="144">
        <f t="shared" si="38"/>
        <v>3223.25</v>
      </c>
      <c r="J155" s="46">
        <f>SUM(J152:J154)</f>
        <v>0</v>
      </c>
      <c r="K155" s="64">
        <f>SUM(K152:K154)</f>
        <v>53.97</v>
      </c>
      <c r="L155" s="143">
        <f t="shared" si="43"/>
        <v>9005.99</v>
      </c>
      <c r="M155" s="99">
        <f>SUM(M152:M154)</f>
        <v>587.88</v>
      </c>
      <c r="N155" s="115">
        <f>SUM(N152:N154)</f>
        <v>307.14</v>
      </c>
      <c r="O155" s="64">
        <f>SUM(O152:O154)</f>
        <v>2634.45</v>
      </c>
      <c r="P155" s="143">
        <f t="shared" si="37"/>
        <v>3529.47</v>
      </c>
      <c r="Q155" s="139">
        <f t="shared" si="44"/>
        <v>12535.46</v>
      </c>
      <c r="R155" s="161"/>
      <c r="S155" s="107"/>
      <c r="T155" s="99"/>
    </row>
    <row r="156" spans="1:20" ht="15">
      <c r="A156" s="36" t="s">
        <v>42</v>
      </c>
      <c r="B156" s="13">
        <v>39</v>
      </c>
      <c r="C156" s="153">
        <v>1309.7</v>
      </c>
      <c r="D156" s="84">
        <v>144.3</v>
      </c>
      <c r="E156" s="84">
        <v>299.8</v>
      </c>
      <c r="F156" s="45">
        <f t="shared" si="39"/>
        <v>187.16514</v>
      </c>
      <c r="G156" s="45">
        <f t="shared" si="40"/>
        <v>112.63486</v>
      </c>
      <c r="H156" s="160">
        <v>103.28</v>
      </c>
      <c r="I156" s="159">
        <f t="shared" si="38"/>
        <v>403.08000000000004</v>
      </c>
      <c r="J156" s="179">
        <v>0</v>
      </c>
      <c r="K156" s="84">
        <v>15.64</v>
      </c>
      <c r="L156" s="156">
        <f t="shared" si="43"/>
        <v>1872.72</v>
      </c>
      <c r="M156" s="84">
        <v>188.16</v>
      </c>
      <c r="N156" s="153">
        <v>101.48</v>
      </c>
      <c r="O156" s="84">
        <v>870.43</v>
      </c>
      <c r="P156" s="156">
        <f t="shared" si="37"/>
        <v>1160.07</v>
      </c>
      <c r="Q156" s="154">
        <f t="shared" si="44"/>
        <v>3032.79</v>
      </c>
      <c r="R156" s="36">
        <v>3200</v>
      </c>
      <c r="S156" s="13">
        <v>123517</v>
      </c>
      <c r="T156" s="23">
        <v>39</v>
      </c>
    </row>
    <row r="157" spans="1:20" ht="15">
      <c r="A157" s="36" t="s">
        <v>41</v>
      </c>
      <c r="B157" s="36"/>
      <c r="C157" s="153">
        <v>1309.7</v>
      </c>
      <c r="D157" s="36">
        <v>397.05</v>
      </c>
      <c r="E157" s="36">
        <v>610.3</v>
      </c>
      <c r="F157" s="41">
        <f t="shared" si="39"/>
        <v>381.01029</v>
      </c>
      <c r="G157" s="41">
        <f t="shared" si="40"/>
        <v>229.28970999999996</v>
      </c>
      <c r="H157" s="158">
        <v>40.14</v>
      </c>
      <c r="I157" s="157">
        <f t="shared" si="38"/>
        <v>650.4399999999999</v>
      </c>
      <c r="J157" s="172">
        <v>0</v>
      </c>
      <c r="K157" s="36">
        <v>16.88</v>
      </c>
      <c r="L157" s="156">
        <f t="shared" si="43"/>
        <v>2374.07</v>
      </c>
      <c r="M157" s="36">
        <v>186.33</v>
      </c>
      <c r="N157" s="153">
        <v>101.48</v>
      </c>
      <c r="O157" s="84">
        <v>870.43</v>
      </c>
      <c r="P157" s="155">
        <f t="shared" si="37"/>
        <v>1158.24</v>
      </c>
      <c r="Q157" s="178">
        <f t="shared" si="44"/>
        <v>3532.3100000000004</v>
      </c>
      <c r="R157" s="36">
        <v>3400</v>
      </c>
      <c r="S157" s="36"/>
      <c r="T157" s="25"/>
    </row>
    <row r="158" spans="1:20" ht="15.75" thickBot="1">
      <c r="A158" s="37" t="s">
        <v>40</v>
      </c>
      <c r="B158" s="78"/>
      <c r="C158" s="153">
        <v>1309.7</v>
      </c>
      <c r="D158" s="78">
        <v>374.79</v>
      </c>
      <c r="E158" s="78">
        <v>554.47</v>
      </c>
      <c r="F158" s="55">
        <f t="shared" si="39"/>
        <v>346.155621</v>
      </c>
      <c r="G158" s="55">
        <f t="shared" si="40"/>
        <v>208.314379</v>
      </c>
      <c r="H158" s="205">
        <v>74.95</v>
      </c>
      <c r="I158" s="151">
        <f t="shared" si="38"/>
        <v>629.4200000000001</v>
      </c>
      <c r="J158" s="204">
        <v>0</v>
      </c>
      <c r="K158" s="78">
        <v>13.69</v>
      </c>
      <c r="L158" s="150">
        <f t="shared" si="43"/>
        <v>2327.6</v>
      </c>
      <c r="M158" s="78">
        <v>213.39</v>
      </c>
      <c r="N158" s="153">
        <v>101.48</v>
      </c>
      <c r="O158" s="84">
        <v>870.43</v>
      </c>
      <c r="P158" s="148">
        <f t="shared" si="37"/>
        <v>1185.3</v>
      </c>
      <c r="Q158" s="178">
        <f t="shared" si="44"/>
        <v>3512.8999999999996</v>
      </c>
      <c r="R158" s="36">
        <v>0</v>
      </c>
      <c r="S158" s="37">
        <v>37588</v>
      </c>
      <c r="T158" s="53"/>
    </row>
    <row r="159" spans="1:20" ht="15.75" thickBot="1">
      <c r="A159" s="52"/>
      <c r="B159" s="46"/>
      <c r="C159" s="115">
        <f>SUM(C156:C158)</f>
        <v>3929.1000000000004</v>
      </c>
      <c r="D159" s="64">
        <f>SUM(D156:D158)</f>
        <v>916.1400000000001</v>
      </c>
      <c r="E159" s="52">
        <f>SUM(E156:E158)</f>
        <v>1464.57</v>
      </c>
      <c r="F159" s="66">
        <f t="shared" si="39"/>
        <v>914.331051</v>
      </c>
      <c r="G159" s="66">
        <f t="shared" si="40"/>
        <v>550.2389489999999</v>
      </c>
      <c r="H159" s="145">
        <f>SUM(H156:H158)</f>
        <v>218.37</v>
      </c>
      <c r="I159" s="144">
        <f t="shared" si="38"/>
        <v>1682.94</v>
      </c>
      <c r="J159" s="46">
        <f>SUM(J156:J158)</f>
        <v>0</v>
      </c>
      <c r="K159" s="64">
        <f>SUM(K156:K158)</f>
        <v>46.209999999999994</v>
      </c>
      <c r="L159" s="143">
        <f t="shared" si="43"/>
        <v>6574.39</v>
      </c>
      <c r="M159" s="99">
        <f>SUM(M156:M158)</f>
        <v>587.88</v>
      </c>
      <c r="N159" s="115">
        <f>SUM(N156:N158)</f>
        <v>304.44</v>
      </c>
      <c r="O159" s="64">
        <f>SUM(O156:O158)</f>
        <v>2611.29</v>
      </c>
      <c r="P159" s="143">
        <f t="shared" si="37"/>
        <v>3503.6099999999997</v>
      </c>
      <c r="Q159" s="187">
        <f>SUM(Q156:Q158)</f>
        <v>10078</v>
      </c>
      <c r="R159" s="161"/>
      <c r="S159" s="107"/>
      <c r="T159" s="99"/>
    </row>
    <row r="160" spans="1:20" ht="15">
      <c r="A160" s="36" t="s">
        <v>42</v>
      </c>
      <c r="B160" s="13">
        <v>40</v>
      </c>
      <c r="C160" s="153">
        <v>877.01</v>
      </c>
      <c r="D160" s="84">
        <v>196.09</v>
      </c>
      <c r="E160" s="84">
        <v>333.66</v>
      </c>
      <c r="F160" s="45">
        <f t="shared" si="39"/>
        <v>208.30393800000002</v>
      </c>
      <c r="G160" s="45">
        <f t="shared" si="40"/>
        <v>125.35606200000001</v>
      </c>
      <c r="H160" s="160">
        <v>69.16</v>
      </c>
      <c r="I160" s="159">
        <f t="shared" si="38"/>
        <v>402.82000000000005</v>
      </c>
      <c r="J160" s="84">
        <v>269.85</v>
      </c>
      <c r="K160" s="84">
        <v>10.47</v>
      </c>
      <c r="L160" s="202">
        <f t="shared" si="43"/>
        <v>1756.24</v>
      </c>
      <c r="M160" s="84">
        <v>62.72</v>
      </c>
      <c r="N160" s="153">
        <v>67.95</v>
      </c>
      <c r="O160" s="84">
        <v>582.86</v>
      </c>
      <c r="P160" s="156">
        <f t="shared" si="37"/>
        <v>713.53</v>
      </c>
      <c r="Q160" s="185">
        <f aca="true" t="shared" si="45" ref="Q160:Q166">L160+P160</f>
        <v>2469.77</v>
      </c>
      <c r="R160" s="36">
        <v>2100</v>
      </c>
      <c r="S160" s="13">
        <v>46140</v>
      </c>
      <c r="T160" s="23">
        <v>40</v>
      </c>
    </row>
    <row r="161" spans="1:20" ht="15">
      <c r="A161" s="36" t="s">
        <v>41</v>
      </c>
      <c r="B161" s="36"/>
      <c r="C161" s="153">
        <v>877.01</v>
      </c>
      <c r="D161" s="36">
        <v>78.8</v>
      </c>
      <c r="E161" s="36">
        <v>145.64</v>
      </c>
      <c r="F161" s="41">
        <f t="shared" si="39"/>
        <v>90.92305199999998</v>
      </c>
      <c r="G161" s="41">
        <f t="shared" si="40"/>
        <v>54.716947999999995</v>
      </c>
      <c r="H161" s="158">
        <v>26.88</v>
      </c>
      <c r="I161" s="157">
        <f t="shared" si="38"/>
        <v>172.51999999999998</v>
      </c>
      <c r="J161" s="84">
        <v>269.85</v>
      </c>
      <c r="K161" s="36">
        <v>11.12</v>
      </c>
      <c r="L161" s="202">
        <f t="shared" si="43"/>
        <v>1409.2999999999997</v>
      </c>
      <c r="M161" s="36">
        <v>62.11</v>
      </c>
      <c r="N161" s="153">
        <v>67.95</v>
      </c>
      <c r="O161" s="84">
        <v>582.86</v>
      </c>
      <c r="P161" s="155">
        <f t="shared" si="37"/>
        <v>712.9200000000001</v>
      </c>
      <c r="Q161" s="185">
        <f t="shared" si="45"/>
        <v>2122.22</v>
      </c>
      <c r="R161" s="36">
        <v>2500</v>
      </c>
      <c r="S161" s="36">
        <v>65321</v>
      </c>
      <c r="T161" s="25"/>
    </row>
    <row r="162" spans="1:20" ht="15.75" thickBot="1">
      <c r="A162" s="37" t="s">
        <v>40</v>
      </c>
      <c r="B162" s="37"/>
      <c r="C162" s="153">
        <v>877.01</v>
      </c>
      <c r="D162" s="37">
        <v>92.45</v>
      </c>
      <c r="E162" s="37">
        <v>119.98</v>
      </c>
      <c r="F162" s="55">
        <f t="shared" si="39"/>
        <v>74.903514</v>
      </c>
      <c r="G162" s="55">
        <f t="shared" si="40"/>
        <v>45.076485999999996</v>
      </c>
      <c r="H162" s="152">
        <v>50.19</v>
      </c>
      <c r="I162" s="151">
        <f t="shared" si="38"/>
        <v>170.17</v>
      </c>
      <c r="J162" s="37">
        <v>0</v>
      </c>
      <c r="K162" s="37">
        <v>9.16</v>
      </c>
      <c r="L162" s="202">
        <f t="shared" si="43"/>
        <v>1148.7900000000002</v>
      </c>
      <c r="M162" s="37">
        <v>71.13</v>
      </c>
      <c r="N162" s="153">
        <v>67.95</v>
      </c>
      <c r="O162" s="84">
        <v>582.86</v>
      </c>
      <c r="P162" s="148">
        <f t="shared" si="37"/>
        <v>721.94</v>
      </c>
      <c r="Q162" s="184">
        <f t="shared" si="45"/>
        <v>1870.7300000000002</v>
      </c>
      <c r="R162" s="36">
        <v>2100</v>
      </c>
      <c r="S162" s="37">
        <v>26145</v>
      </c>
      <c r="T162" s="53"/>
    </row>
    <row r="163" spans="1:20" ht="15.75" thickBot="1">
      <c r="A163" s="52"/>
      <c r="B163" s="46"/>
      <c r="C163" s="115">
        <f>SUM(C160:C162)</f>
        <v>2631.0299999999997</v>
      </c>
      <c r="D163" s="64">
        <f>SUM(D160:D162)</f>
        <v>367.34</v>
      </c>
      <c r="E163" s="52">
        <f>SUM(E160:E162)</f>
        <v>599.28</v>
      </c>
      <c r="F163" s="66">
        <f t="shared" si="39"/>
        <v>374.130504</v>
      </c>
      <c r="G163" s="66">
        <f t="shared" si="40"/>
        <v>225.14949599999997</v>
      </c>
      <c r="H163" s="145">
        <f>SUM(H160:H162)</f>
        <v>146.23</v>
      </c>
      <c r="I163" s="144">
        <f t="shared" si="38"/>
        <v>745.51</v>
      </c>
      <c r="J163" s="46">
        <f aca="true" t="shared" si="46" ref="J163:O163">SUM(J160:J162)</f>
        <v>539.7</v>
      </c>
      <c r="K163" s="64">
        <f t="shared" si="46"/>
        <v>30.75</v>
      </c>
      <c r="L163" s="143">
        <f t="shared" si="46"/>
        <v>4314.33</v>
      </c>
      <c r="M163" s="99">
        <f t="shared" si="46"/>
        <v>195.95999999999998</v>
      </c>
      <c r="N163" s="115">
        <f t="shared" si="46"/>
        <v>203.85000000000002</v>
      </c>
      <c r="O163" s="64">
        <f t="shared" si="46"/>
        <v>1748.58</v>
      </c>
      <c r="P163" s="143">
        <f t="shared" si="37"/>
        <v>2148.39</v>
      </c>
      <c r="Q163" s="139">
        <f t="shared" si="45"/>
        <v>6462.719999999999</v>
      </c>
      <c r="R163" s="161"/>
      <c r="S163" s="107"/>
      <c r="T163" s="99"/>
    </row>
    <row r="164" spans="1:20" ht="15">
      <c r="A164" s="36" t="s">
        <v>42</v>
      </c>
      <c r="B164" s="13">
        <v>41</v>
      </c>
      <c r="C164" s="153">
        <v>1312.61</v>
      </c>
      <c r="D164" s="84">
        <v>95.82</v>
      </c>
      <c r="E164" s="84">
        <v>194.78</v>
      </c>
      <c r="F164" s="45">
        <f t="shared" si="39"/>
        <v>121.60115400000001</v>
      </c>
      <c r="G164" s="45">
        <f t="shared" si="40"/>
        <v>73.178846</v>
      </c>
      <c r="H164" s="160">
        <v>103.51</v>
      </c>
      <c r="I164" s="159">
        <f t="shared" si="38"/>
        <v>298.29</v>
      </c>
      <c r="J164" s="84">
        <v>42.67</v>
      </c>
      <c r="K164" s="84">
        <v>22.4</v>
      </c>
      <c r="L164" s="202">
        <f aca="true" t="shared" si="47" ref="L164:L170">C164+D164+I164+J164+K164</f>
        <v>1771.79</v>
      </c>
      <c r="M164" s="84">
        <v>62.72</v>
      </c>
      <c r="N164" s="153">
        <v>101.7</v>
      </c>
      <c r="O164" s="84">
        <v>872.36</v>
      </c>
      <c r="P164" s="156">
        <f t="shared" si="37"/>
        <v>1036.78</v>
      </c>
      <c r="Q164" s="154">
        <f t="shared" si="45"/>
        <v>2808.5699999999997</v>
      </c>
      <c r="R164" s="36">
        <v>2886</v>
      </c>
      <c r="S164" s="13">
        <v>48587</v>
      </c>
      <c r="T164" s="23">
        <v>41</v>
      </c>
    </row>
    <row r="165" spans="1:20" ht="15">
      <c r="A165" s="36" t="s">
        <v>41</v>
      </c>
      <c r="B165" s="36"/>
      <c r="C165" s="153">
        <v>1312.61</v>
      </c>
      <c r="D165" s="36">
        <v>248.3</v>
      </c>
      <c r="E165" s="36">
        <v>482.7</v>
      </c>
      <c r="F165" s="41">
        <f aca="true" t="shared" si="48" ref="F165:F196">E165-G165</f>
        <v>301.34961</v>
      </c>
      <c r="G165" s="41">
        <f t="shared" si="40"/>
        <v>181.35038999999998</v>
      </c>
      <c r="H165" s="158">
        <v>40.23</v>
      </c>
      <c r="I165" s="157">
        <f t="shared" si="38"/>
        <v>522.93</v>
      </c>
      <c r="J165" s="36">
        <v>106.99</v>
      </c>
      <c r="K165" s="36">
        <v>11.51</v>
      </c>
      <c r="L165" s="202">
        <f t="shared" si="47"/>
        <v>2202.3399999999997</v>
      </c>
      <c r="M165" s="36">
        <v>62.11</v>
      </c>
      <c r="N165" s="153">
        <v>101.7</v>
      </c>
      <c r="O165" s="84">
        <v>872.36</v>
      </c>
      <c r="P165" s="155">
        <f t="shared" si="37"/>
        <v>1036.17</v>
      </c>
      <c r="Q165" s="178">
        <f t="shared" si="45"/>
        <v>3238.5099999999998</v>
      </c>
      <c r="R165" s="36">
        <v>0</v>
      </c>
      <c r="S165" s="36"/>
      <c r="T165" s="25"/>
    </row>
    <row r="166" spans="1:20" ht="15.75" thickBot="1">
      <c r="A166" s="37" t="s">
        <v>40</v>
      </c>
      <c r="B166" s="37"/>
      <c r="C166" s="153">
        <v>1312.61</v>
      </c>
      <c r="D166" s="37">
        <v>158.07</v>
      </c>
      <c r="E166" s="37">
        <v>325.91</v>
      </c>
      <c r="F166" s="55">
        <f t="shared" si="48"/>
        <v>203.46561300000002</v>
      </c>
      <c r="G166" s="55">
        <f t="shared" si="40"/>
        <v>122.444387</v>
      </c>
      <c r="H166" s="152">
        <v>75.11</v>
      </c>
      <c r="I166" s="151">
        <f t="shared" si="38"/>
        <v>401.02000000000004</v>
      </c>
      <c r="J166" s="37">
        <v>130.36</v>
      </c>
      <c r="K166" s="37">
        <v>19.6</v>
      </c>
      <c r="L166" s="203">
        <f t="shared" si="47"/>
        <v>2021.6599999999999</v>
      </c>
      <c r="M166" s="37">
        <v>71.13</v>
      </c>
      <c r="N166" s="149">
        <v>101.7</v>
      </c>
      <c r="O166" s="84">
        <v>872.36</v>
      </c>
      <c r="P166" s="148">
        <f t="shared" si="37"/>
        <v>1045.19</v>
      </c>
      <c r="Q166" s="178">
        <f t="shared" si="45"/>
        <v>3066.85</v>
      </c>
      <c r="R166" s="36">
        <v>6048</v>
      </c>
      <c r="S166" s="37">
        <v>322166</v>
      </c>
      <c r="T166" s="53"/>
    </row>
    <row r="167" spans="1:20" ht="15.75" thickBot="1">
      <c r="A167" s="72"/>
      <c r="B167" s="27"/>
      <c r="C167" s="115">
        <f>SUM(C164:C166)</f>
        <v>3937.83</v>
      </c>
      <c r="D167" s="64">
        <f>SUM(D164:D166)</f>
        <v>502.19</v>
      </c>
      <c r="E167" s="52">
        <f>SUM(E164:E166)</f>
        <v>1003.3900000000001</v>
      </c>
      <c r="F167" s="66">
        <f t="shared" si="48"/>
        <v>626.416377</v>
      </c>
      <c r="G167" s="66">
        <f t="shared" si="40"/>
        <v>376.97362300000003</v>
      </c>
      <c r="H167" s="145">
        <f>SUM(H164:H166)</f>
        <v>218.85000000000002</v>
      </c>
      <c r="I167" s="144">
        <f t="shared" si="38"/>
        <v>1222.2400000000002</v>
      </c>
      <c r="J167" s="46">
        <f>SUM(J164:J166)</f>
        <v>280.02</v>
      </c>
      <c r="K167" s="64">
        <f>SUM(K164:K166)</f>
        <v>53.51</v>
      </c>
      <c r="L167" s="143">
        <f t="shared" si="47"/>
        <v>5995.790000000001</v>
      </c>
      <c r="M167" s="142">
        <f>SUM(M164:M166)</f>
        <v>195.95999999999998</v>
      </c>
      <c r="N167" s="141">
        <f>SUM(N164:N166)</f>
        <v>305.1</v>
      </c>
      <c r="O167" s="142">
        <f>SUM(O164:O166)</f>
        <v>2617.08</v>
      </c>
      <c r="P167" s="143">
        <f t="shared" si="37"/>
        <v>3118.14</v>
      </c>
      <c r="Q167" s="187">
        <f>SUM(Q164:Q166)</f>
        <v>9113.93</v>
      </c>
      <c r="R167" s="161"/>
      <c r="S167" s="107"/>
      <c r="T167" s="99"/>
    </row>
    <row r="168" spans="1:20" ht="15">
      <c r="A168" s="36" t="s">
        <v>42</v>
      </c>
      <c r="B168" s="13">
        <v>42</v>
      </c>
      <c r="C168" s="153">
        <v>1309.7</v>
      </c>
      <c r="D168" s="84">
        <v>53.59</v>
      </c>
      <c r="E168" s="84">
        <v>118.3</v>
      </c>
      <c r="F168" s="45">
        <f t="shared" si="48"/>
        <v>73.85469</v>
      </c>
      <c r="G168" s="45">
        <f t="shared" si="40"/>
        <v>44.44531</v>
      </c>
      <c r="H168" s="160">
        <v>103.28</v>
      </c>
      <c r="I168" s="159">
        <f t="shared" si="38"/>
        <v>221.58</v>
      </c>
      <c r="J168" s="84">
        <v>0</v>
      </c>
      <c r="K168" s="84">
        <v>15.64</v>
      </c>
      <c r="L168" s="202">
        <f t="shared" si="47"/>
        <v>1600.51</v>
      </c>
      <c r="M168" s="84">
        <v>0</v>
      </c>
      <c r="N168" s="153">
        <v>101.48</v>
      </c>
      <c r="O168" s="84">
        <v>870.43</v>
      </c>
      <c r="P168" s="156">
        <f t="shared" si="37"/>
        <v>971.91</v>
      </c>
      <c r="Q168" s="185">
        <f>L168+P168</f>
        <v>2572.42</v>
      </c>
      <c r="R168" s="36">
        <v>2530</v>
      </c>
      <c r="S168" s="13">
        <v>2536</v>
      </c>
      <c r="T168" s="23">
        <v>42</v>
      </c>
    </row>
    <row r="169" spans="1:20" ht="15">
      <c r="A169" s="36" t="s">
        <v>41</v>
      </c>
      <c r="B169" s="36"/>
      <c r="C169" s="153">
        <v>1309.7</v>
      </c>
      <c r="D169" s="36">
        <v>151.64</v>
      </c>
      <c r="E169" s="36">
        <v>243.77</v>
      </c>
      <c r="F169" s="41">
        <f t="shared" si="48"/>
        <v>152.185611</v>
      </c>
      <c r="G169" s="41">
        <f t="shared" si="40"/>
        <v>91.584389</v>
      </c>
      <c r="H169" s="158">
        <v>40.14</v>
      </c>
      <c r="I169" s="157">
        <f t="shared" si="38"/>
        <v>283.90999999999997</v>
      </c>
      <c r="J169" s="84">
        <v>269.85</v>
      </c>
      <c r="K169" s="36">
        <v>11.64</v>
      </c>
      <c r="L169" s="202">
        <f t="shared" si="47"/>
        <v>2026.74</v>
      </c>
      <c r="M169" s="36">
        <v>62.11</v>
      </c>
      <c r="N169" s="153">
        <v>101.48</v>
      </c>
      <c r="O169" s="84">
        <v>870.43</v>
      </c>
      <c r="P169" s="155">
        <f t="shared" si="37"/>
        <v>1034.02</v>
      </c>
      <c r="Q169" s="185">
        <f>L169+P169</f>
        <v>3060.76</v>
      </c>
      <c r="R169" s="36">
        <v>0</v>
      </c>
      <c r="S169" s="36"/>
      <c r="T169" s="25"/>
    </row>
    <row r="170" spans="1:20" ht="15.75" thickBot="1">
      <c r="A170" s="37" t="s">
        <v>40</v>
      </c>
      <c r="B170" s="37"/>
      <c r="C170" s="153">
        <v>1309.7</v>
      </c>
      <c r="D170" s="37">
        <v>48.24</v>
      </c>
      <c r="E170" s="37">
        <v>81.61</v>
      </c>
      <c r="F170" s="55">
        <f t="shared" si="48"/>
        <v>50.949123</v>
      </c>
      <c r="G170" s="55">
        <f t="shared" si="40"/>
        <v>30.660877</v>
      </c>
      <c r="H170" s="152">
        <v>74.95</v>
      </c>
      <c r="I170" s="151">
        <f t="shared" si="38"/>
        <v>156.56</v>
      </c>
      <c r="J170" s="53">
        <v>0</v>
      </c>
      <c r="K170" s="37">
        <v>13.69</v>
      </c>
      <c r="L170" s="202">
        <f t="shared" si="47"/>
        <v>1528.19</v>
      </c>
      <c r="M170" s="37">
        <v>71.13</v>
      </c>
      <c r="N170" s="153">
        <v>101.48</v>
      </c>
      <c r="O170" s="84">
        <v>870.43</v>
      </c>
      <c r="P170" s="148">
        <f t="shared" si="37"/>
        <v>1043.04</v>
      </c>
      <c r="Q170" s="185">
        <f>L170+P170</f>
        <v>2571.23</v>
      </c>
      <c r="R170" s="36">
        <v>4500</v>
      </c>
      <c r="S170" s="37">
        <v>399341</v>
      </c>
      <c r="T170" s="53"/>
    </row>
    <row r="171" spans="1:20" ht="15.75" thickBot="1">
      <c r="A171" s="72"/>
      <c r="B171" s="27"/>
      <c r="C171" s="115">
        <f>SUM(C168:C170)</f>
        <v>3929.1000000000004</v>
      </c>
      <c r="D171" s="64">
        <f>SUM(D168:D170)</f>
        <v>253.47</v>
      </c>
      <c r="E171" s="52">
        <f>SUM(E168:E170)</f>
        <v>443.68</v>
      </c>
      <c r="F171" s="66">
        <f t="shared" si="48"/>
        <v>276.989424</v>
      </c>
      <c r="G171" s="66">
        <f t="shared" si="40"/>
        <v>166.690576</v>
      </c>
      <c r="H171" s="145">
        <f>SUM(H168:H170)</f>
        <v>218.37</v>
      </c>
      <c r="I171" s="144">
        <f t="shared" si="38"/>
        <v>662.05</v>
      </c>
      <c r="J171" s="46">
        <f aca="true" t="shared" si="49" ref="J171:Q171">SUM(J168:J170)</f>
        <v>269.85</v>
      </c>
      <c r="K171" s="64">
        <f t="shared" si="49"/>
        <v>40.97</v>
      </c>
      <c r="L171" s="143">
        <f t="shared" si="49"/>
        <v>5155.4400000000005</v>
      </c>
      <c r="M171" s="142">
        <f t="shared" si="49"/>
        <v>133.24</v>
      </c>
      <c r="N171" s="141">
        <f t="shared" si="49"/>
        <v>304.44</v>
      </c>
      <c r="O171" s="142">
        <f t="shared" si="49"/>
        <v>2611.29</v>
      </c>
      <c r="P171" s="143">
        <f t="shared" si="49"/>
        <v>3048.97</v>
      </c>
      <c r="Q171" s="187">
        <f t="shared" si="49"/>
        <v>8204.41</v>
      </c>
      <c r="R171" s="161"/>
      <c r="S171" s="107"/>
      <c r="T171" s="99"/>
    </row>
    <row r="172" spans="1:20" ht="15">
      <c r="A172" s="36" t="s">
        <v>42</v>
      </c>
      <c r="B172" s="23">
        <v>43</v>
      </c>
      <c r="C172" s="153">
        <v>871.2</v>
      </c>
      <c r="D172" s="84">
        <v>16.24</v>
      </c>
      <c r="E172" s="84">
        <v>70.75</v>
      </c>
      <c r="F172" s="45">
        <f t="shared" si="48"/>
        <v>44.169225</v>
      </c>
      <c r="G172" s="45">
        <f t="shared" si="40"/>
        <v>26.580775</v>
      </c>
      <c r="H172" s="160">
        <v>68.7</v>
      </c>
      <c r="I172" s="159">
        <f t="shared" si="38"/>
        <v>139.45</v>
      </c>
      <c r="J172" s="84">
        <v>269.85</v>
      </c>
      <c r="K172" s="84">
        <v>10.4</v>
      </c>
      <c r="L172" s="156">
        <f aca="true" t="shared" si="50" ref="L172:L182">C172+D172+I172+J172+K172</f>
        <v>1307.1400000000003</v>
      </c>
      <c r="M172" s="84">
        <v>62.72</v>
      </c>
      <c r="N172" s="153">
        <v>67.5</v>
      </c>
      <c r="O172" s="84">
        <v>579</v>
      </c>
      <c r="P172" s="156">
        <f aca="true" t="shared" si="51" ref="P172:P203">SUM(M172:O172)</f>
        <v>709.22</v>
      </c>
      <c r="Q172" s="185">
        <f aca="true" t="shared" si="52" ref="Q172:Q186">L172+P172</f>
        <v>2016.3600000000004</v>
      </c>
      <c r="R172" s="83">
        <v>1600</v>
      </c>
      <c r="S172" s="84">
        <v>42500</v>
      </c>
      <c r="T172" s="23">
        <v>43</v>
      </c>
    </row>
    <row r="173" spans="1:20" ht="15">
      <c r="A173" s="36" t="s">
        <v>41</v>
      </c>
      <c r="B173" s="36"/>
      <c r="C173" s="153">
        <v>871.2</v>
      </c>
      <c r="D173" s="36">
        <v>12.21</v>
      </c>
      <c r="E173" s="36">
        <v>39.92</v>
      </c>
      <c r="F173" s="41">
        <f t="shared" si="48"/>
        <v>24.922056</v>
      </c>
      <c r="G173" s="41">
        <f t="shared" si="40"/>
        <v>14.997944</v>
      </c>
      <c r="H173" s="158">
        <v>26.7</v>
      </c>
      <c r="I173" s="157">
        <f t="shared" si="38"/>
        <v>66.62</v>
      </c>
      <c r="J173" s="84">
        <v>269.85</v>
      </c>
      <c r="K173" s="36">
        <v>7.71</v>
      </c>
      <c r="L173" s="156">
        <f t="shared" si="50"/>
        <v>1227.5900000000001</v>
      </c>
      <c r="M173" s="36">
        <v>62.11</v>
      </c>
      <c r="N173" s="153">
        <v>67.5</v>
      </c>
      <c r="O173" s="84">
        <v>579</v>
      </c>
      <c r="P173" s="155">
        <f t="shared" si="51"/>
        <v>708.61</v>
      </c>
      <c r="Q173" s="185">
        <f t="shared" si="52"/>
        <v>1936.2000000000003</v>
      </c>
      <c r="R173" s="36">
        <v>1968.52</v>
      </c>
      <c r="S173" s="36">
        <v>63384</v>
      </c>
      <c r="T173" s="25"/>
    </row>
    <row r="174" spans="1:20" ht="15.75" thickBot="1">
      <c r="A174" s="37" t="s">
        <v>40</v>
      </c>
      <c r="B174" s="37"/>
      <c r="C174" s="153">
        <v>871.2</v>
      </c>
      <c r="D174" s="37">
        <v>13.95</v>
      </c>
      <c r="E174" s="37">
        <v>62.84</v>
      </c>
      <c r="F174" s="55">
        <f t="shared" si="48"/>
        <v>39.23101200000001</v>
      </c>
      <c r="G174" s="55">
        <f t="shared" si="40"/>
        <v>23.608988</v>
      </c>
      <c r="H174" s="152">
        <v>49.85</v>
      </c>
      <c r="I174" s="151">
        <f t="shared" si="38"/>
        <v>112.69</v>
      </c>
      <c r="J174" s="37">
        <v>0</v>
      </c>
      <c r="K174" s="37">
        <v>9.1</v>
      </c>
      <c r="L174" s="150">
        <f t="shared" si="50"/>
        <v>1006.9400000000002</v>
      </c>
      <c r="M174" s="37">
        <v>71.13</v>
      </c>
      <c r="N174" s="153">
        <v>67.5</v>
      </c>
      <c r="O174" s="84">
        <v>579</v>
      </c>
      <c r="P174" s="148">
        <f t="shared" si="51"/>
        <v>717.63</v>
      </c>
      <c r="Q174" s="185">
        <f t="shared" si="52"/>
        <v>1724.5700000000002</v>
      </c>
      <c r="R174" s="36">
        <v>2000</v>
      </c>
      <c r="S174" s="37">
        <v>24405</v>
      </c>
      <c r="T174" s="53"/>
    </row>
    <row r="175" spans="1:20" ht="15.75" thickBot="1">
      <c r="A175" s="72"/>
      <c r="B175" s="27"/>
      <c r="C175" s="115">
        <f>SUM(C172:C174)</f>
        <v>2613.6000000000004</v>
      </c>
      <c r="D175" s="64">
        <f>SUM(D172:D174)</f>
        <v>42.4</v>
      </c>
      <c r="E175" s="52">
        <f>SUM(E172:E174)</f>
        <v>173.51</v>
      </c>
      <c r="F175" s="66">
        <f t="shared" si="48"/>
        <v>108.322293</v>
      </c>
      <c r="G175" s="66">
        <f t="shared" si="40"/>
        <v>65.18770699999999</v>
      </c>
      <c r="H175" s="199">
        <f>SUM(H172:H174)</f>
        <v>145.25</v>
      </c>
      <c r="I175" s="201">
        <f t="shared" si="38"/>
        <v>318.76</v>
      </c>
      <c r="J175" s="99">
        <f>SUM(J172:J174)</f>
        <v>539.7</v>
      </c>
      <c r="K175" s="64">
        <f>SUM(K172:K174)</f>
        <v>27.21</v>
      </c>
      <c r="L175" s="143">
        <f t="shared" si="50"/>
        <v>3541.67</v>
      </c>
      <c r="M175" s="99">
        <f>SUM(M172:M174)</f>
        <v>195.95999999999998</v>
      </c>
      <c r="N175" s="115">
        <f>SUM(N172:N174)</f>
        <v>202.5</v>
      </c>
      <c r="O175" s="64">
        <f>SUM(O172:O174)</f>
        <v>1737</v>
      </c>
      <c r="P175" s="143">
        <f t="shared" si="51"/>
        <v>2135.46</v>
      </c>
      <c r="Q175" s="187">
        <f t="shared" si="52"/>
        <v>5677.13</v>
      </c>
      <c r="R175" s="161"/>
      <c r="S175" s="107"/>
      <c r="T175" s="99"/>
    </row>
    <row r="176" spans="1:20" ht="15">
      <c r="A176" s="36" t="s">
        <v>42</v>
      </c>
      <c r="B176" s="23">
        <v>44</v>
      </c>
      <c r="C176" s="153">
        <v>1341.65</v>
      </c>
      <c r="D176" s="84">
        <v>216.6</v>
      </c>
      <c r="E176" s="84">
        <v>379.03</v>
      </c>
      <c r="F176" s="45">
        <f t="shared" si="48"/>
        <v>236.62842899999998</v>
      </c>
      <c r="G176" s="45">
        <f t="shared" si="40"/>
        <v>142.401571</v>
      </c>
      <c r="H176" s="160">
        <v>105.8</v>
      </c>
      <c r="I176" s="159">
        <f t="shared" si="38"/>
        <v>484.83</v>
      </c>
      <c r="J176" s="84">
        <v>143.95</v>
      </c>
      <c r="K176" s="84">
        <v>16.02</v>
      </c>
      <c r="L176" s="156">
        <f t="shared" si="50"/>
        <v>2203.0499999999997</v>
      </c>
      <c r="M176" s="84">
        <v>188.16</v>
      </c>
      <c r="N176" s="153">
        <v>103.95</v>
      </c>
      <c r="O176" s="84">
        <v>891.66</v>
      </c>
      <c r="P176" s="156">
        <f t="shared" si="51"/>
        <v>1183.77</v>
      </c>
      <c r="Q176" s="185">
        <f t="shared" si="52"/>
        <v>3386.8199999999997</v>
      </c>
      <c r="R176" s="83">
        <v>10000</v>
      </c>
      <c r="S176" s="84">
        <v>367303</v>
      </c>
      <c r="T176" s="23">
        <v>44</v>
      </c>
    </row>
    <row r="177" spans="1:20" ht="15">
      <c r="A177" s="36" t="s">
        <v>41</v>
      </c>
      <c r="B177" s="36"/>
      <c r="C177" s="153">
        <v>1341.65</v>
      </c>
      <c r="D177" s="36">
        <v>297.38</v>
      </c>
      <c r="E177" s="36">
        <v>459.7</v>
      </c>
      <c r="F177" s="41">
        <f t="shared" si="48"/>
        <v>286.99071000000004</v>
      </c>
      <c r="G177" s="41">
        <f t="shared" si="40"/>
        <v>172.70928999999998</v>
      </c>
      <c r="H177" s="158">
        <v>41.12</v>
      </c>
      <c r="I177" s="157">
        <f t="shared" si="38"/>
        <v>500.82000000000005</v>
      </c>
      <c r="J177" s="36">
        <v>225.39</v>
      </c>
      <c r="K177" s="36">
        <v>16.56</v>
      </c>
      <c r="L177" s="156">
        <f t="shared" si="50"/>
        <v>2381.8</v>
      </c>
      <c r="M177" s="36">
        <v>186.33</v>
      </c>
      <c r="N177" s="153">
        <v>103.95</v>
      </c>
      <c r="O177" s="84">
        <v>891.66</v>
      </c>
      <c r="P177" s="155">
        <f t="shared" si="51"/>
        <v>1181.94</v>
      </c>
      <c r="Q177" s="185">
        <f t="shared" si="52"/>
        <v>3563.7400000000002</v>
      </c>
      <c r="R177" s="36">
        <v>3300</v>
      </c>
      <c r="S177" s="36">
        <v>923376</v>
      </c>
      <c r="T177" s="25"/>
    </row>
    <row r="178" spans="1:20" ht="15.75" thickBot="1">
      <c r="A178" s="37" t="s">
        <v>40</v>
      </c>
      <c r="B178" s="37"/>
      <c r="C178" s="153">
        <v>1341.65</v>
      </c>
      <c r="D178" s="37">
        <v>374.13</v>
      </c>
      <c r="E178" s="37">
        <v>573.45</v>
      </c>
      <c r="F178" s="55">
        <f t="shared" si="48"/>
        <v>358.00483500000007</v>
      </c>
      <c r="G178" s="55">
        <f t="shared" si="40"/>
        <v>215.445165</v>
      </c>
      <c r="H178" s="152">
        <v>76.78</v>
      </c>
      <c r="I178" s="151">
        <f t="shared" si="38"/>
        <v>650.23</v>
      </c>
      <c r="J178" s="37">
        <v>242.78</v>
      </c>
      <c r="K178" s="37">
        <v>14.02</v>
      </c>
      <c r="L178" s="150">
        <f t="shared" si="50"/>
        <v>2622.8100000000004</v>
      </c>
      <c r="M178" s="37">
        <v>213.39</v>
      </c>
      <c r="N178" s="153">
        <v>103.95</v>
      </c>
      <c r="O178" s="84">
        <v>891.66</v>
      </c>
      <c r="P178" s="148">
        <f t="shared" si="51"/>
        <v>1209</v>
      </c>
      <c r="Q178" s="184">
        <f t="shared" si="52"/>
        <v>3831.8100000000004</v>
      </c>
      <c r="R178" s="36">
        <v>0</v>
      </c>
      <c r="S178" s="37"/>
      <c r="T178" s="53"/>
    </row>
    <row r="179" spans="1:20" ht="15.75" thickBot="1">
      <c r="A179" s="72"/>
      <c r="B179" s="27"/>
      <c r="C179" s="115">
        <f>SUM(C176:C178)</f>
        <v>4024.9500000000003</v>
      </c>
      <c r="D179" s="64">
        <f>SUM(D176:D178)</f>
        <v>888.11</v>
      </c>
      <c r="E179" s="52">
        <f>SUM(E176:E178)</f>
        <v>1412.18</v>
      </c>
      <c r="F179" s="66">
        <f t="shared" si="48"/>
        <v>881.6239740000001</v>
      </c>
      <c r="G179" s="163">
        <f t="shared" si="40"/>
        <v>530.556026</v>
      </c>
      <c r="H179" s="162">
        <f>SUM(H176:H178)</f>
        <v>223.7</v>
      </c>
      <c r="I179" s="115">
        <f t="shared" si="38"/>
        <v>1635.88</v>
      </c>
      <c r="J179" s="46">
        <f>SUM(J176:J178)</f>
        <v>612.12</v>
      </c>
      <c r="K179" s="64">
        <f>SUM(K176:K178)</f>
        <v>46.599999999999994</v>
      </c>
      <c r="L179" s="143">
        <f t="shared" si="50"/>
        <v>7207.660000000001</v>
      </c>
      <c r="M179" s="99">
        <f>SUM(M176:M178)</f>
        <v>587.88</v>
      </c>
      <c r="N179" s="115">
        <f>SUM(N176:N178)</f>
        <v>311.85</v>
      </c>
      <c r="O179" s="64">
        <f>SUM(O176:O178)</f>
        <v>2674.98</v>
      </c>
      <c r="P179" s="143">
        <f t="shared" si="51"/>
        <v>3574.71</v>
      </c>
      <c r="Q179" s="139">
        <f t="shared" si="52"/>
        <v>10782.37</v>
      </c>
      <c r="R179" s="161"/>
      <c r="S179" s="107"/>
      <c r="T179" s="99"/>
    </row>
    <row r="180" spans="1:20" ht="15">
      <c r="A180" s="36" t="s">
        <v>42</v>
      </c>
      <c r="B180" s="23">
        <v>45</v>
      </c>
      <c r="C180" s="153">
        <v>1306.8</v>
      </c>
      <c r="D180" s="84">
        <v>36.03</v>
      </c>
      <c r="E180" s="84">
        <v>72.43</v>
      </c>
      <c r="F180" s="45">
        <f t="shared" si="48"/>
        <v>45.21804900000001</v>
      </c>
      <c r="G180" s="45">
        <f t="shared" si="40"/>
        <v>27.211951000000003</v>
      </c>
      <c r="H180" s="160">
        <v>103.05</v>
      </c>
      <c r="I180" s="159">
        <f t="shared" si="38"/>
        <v>175.48000000000002</v>
      </c>
      <c r="J180" s="84">
        <v>0</v>
      </c>
      <c r="K180" s="84">
        <v>15.61</v>
      </c>
      <c r="L180" s="156">
        <f t="shared" si="50"/>
        <v>1533.9199999999998</v>
      </c>
      <c r="M180" s="84">
        <v>62.72</v>
      </c>
      <c r="N180" s="153">
        <v>101.25</v>
      </c>
      <c r="O180" s="84">
        <v>868.5</v>
      </c>
      <c r="P180" s="156">
        <f t="shared" si="51"/>
        <v>1032.47</v>
      </c>
      <c r="Q180" s="154">
        <f t="shared" si="52"/>
        <v>2566.39</v>
      </c>
      <c r="R180" s="83">
        <v>0</v>
      </c>
      <c r="S180" s="23"/>
      <c r="T180" s="23">
        <v>45</v>
      </c>
    </row>
    <row r="181" spans="1:20" ht="15">
      <c r="A181" s="36" t="s">
        <v>41</v>
      </c>
      <c r="B181" s="36"/>
      <c r="C181" s="153">
        <v>1306.8</v>
      </c>
      <c r="D181" s="36">
        <v>21.05</v>
      </c>
      <c r="E181" s="36">
        <v>34.84</v>
      </c>
      <c r="F181" s="41">
        <f t="shared" si="48"/>
        <v>21.750612000000004</v>
      </c>
      <c r="G181" s="41">
        <f t="shared" si="40"/>
        <v>13.089388000000001</v>
      </c>
      <c r="H181" s="158">
        <v>40.05</v>
      </c>
      <c r="I181" s="157">
        <f t="shared" si="38"/>
        <v>74.89</v>
      </c>
      <c r="J181" s="36">
        <v>0</v>
      </c>
      <c r="K181" s="36">
        <v>11.74</v>
      </c>
      <c r="L181" s="156">
        <f t="shared" si="50"/>
        <v>1414.48</v>
      </c>
      <c r="M181" s="36">
        <v>0</v>
      </c>
      <c r="N181" s="153">
        <v>101.25</v>
      </c>
      <c r="O181" s="84">
        <v>868.5</v>
      </c>
      <c r="P181" s="155">
        <f t="shared" si="51"/>
        <v>969.75</v>
      </c>
      <c r="Q181" s="154">
        <f t="shared" si="52"/>
        <v>2384.23</v>
      </c>
      <c r="R181" s="36">
        <v>4500</v>
      </c>
      <c r="S181" s="36">
        <v>111833</v>
      </c>
      <c r="T181" s="25"/>
    </row>
    <row r="182" spans="1:20" ht="15.75" thickBot="1">
      <c r="A182" s="37" t="s">
        <v>40</v>
      </c>
      <c r="B182" s="37"/>
      <c r="C182" s="153">
        <v>1306.8</v>
      </c>
      <c r="D182" s="37">
        <v>60.15</v>
      </c>
      <c r="E182" s="37">
        <v>81.98</v>
      </c>
      <c r="F182" s="41">
        <f t="shared" si="48"/>
        <v>51.180114</v>
      </c>
      <c r="G182" s="41">
        <f t="shared" si="40"/>
        <v>30.799886</v>
      </c>
      <c r="H182" s="152">
        <v>74.78</v>
      </c>
      <c r="I182" s="151">
        <f t="shared" si="38"/>
        <v>156.76</v>
      </c>
      <c r="J182" s="37">
        <v>0</v>
      </c>
      <c r="K182" s="37">
        <v>13.66</v>
      </c>
      <c r="L182" s="156">
        <f t="shared" si="50"/>
        <v>1537.3700000000001</v>
      </c>
      <c r="M182" s="37">
        <v>0</v>
      </c>
      <c r="N182" s="153">
        <v>101.25</v>
      </c>
      <c r="O182" s="84">
        <v>868.5</v>
      </c>
      <c r="P182" s="148">
        <f t="shared" si="51"/>
        <v>969.75</v>
      </c>
      <c r="Q182" s="147">
        <f t="shared" si="52"/>
        <v>2507.12</v>
      </c>
      <c r="R182" s="36">
        <v>2857</v>
      </c>
      <c r="S182" s="37">
        <v>150383</v>
      </c>
      <c r="T182" s="53"/>
    </row>
    <row r="183" spans="1:20" ht="15.75" thickBot="1">
      <c r="A183" s="72"/>
      <c r="B183" s="27"/>
      <c r="C183" s="115">
        <f>SUM(C180:C182)</f>
        <v>3920.3999999999996</v>
      </c>
      <c r="D183" s="46">
        <f>SUM(D180:D182)</f>
        <v>117.22999999999999</v>
      </c>
      <c r="E183" s="46">
        <f>SUM(E180:E182)</f>
        <v>189.25</v>
      </c>
      <c r="F183" s="200">
        <f t="shared" si="48"/>
        <v>118.148775</v>
      </c>
      <c r="G183" s="200">
        <f t="shared" si="40"/>
        <v>71.101225</v>
      </c>
      <c r="H183" s="199">
        <f>SUM(H180:H182)</f>
        <v>217.88</v>
      </c>
      <c r="I183" s="115">
        <f t="shared" si="38"/>
        <v>407.13</v>
      </c>
      <c r="J183" s="46">
        <f aca="true" t="shared" si="53" ref="J183:O183">SUM(J180:J182)</f>
        <v>0</v>
      </c>
      <c r="K183" s="64">
        <f t="shared" si="53"/>
        <v>41.010000000000005</v>
      </c>
      <c r="L183" s="143">
        <f t="shared" si="53"/>
        <v>4485.7699999999995</v>
      </c>
      <c r="M183" s="99">
        <f t="shared" si="53"/>
        <v>62.72</v>
      </c>
      <c r="N183" s="115">
        <f t="shared" si="53"/>
        <v>303.75</v>
      </c>
      <c r="O183" s="64">
        <f t="shared" si="53"/>
        <v>2605.5</v>
      </c>
      <c r="P183" s="143">
        <f t="shared" si="51"/>
        <v>2971.9700000000003</v>
      </c>
      <c r="Q183" s="139">
        <f t="shared" si="52"/>
        <v>7457.74</v>
      </c>
      <c r="R183" s="161"/>
      <c r="S183" s="107"/>
      <c r="T183" s="99"/>
    </row>
    <row r="184" spans="1:20" ht="15">
      <c r="A184" s="36" t="s">
        <v>42</v>
      </c>
      <c r="B184" s="23">
        <v>46</v>
      </c>
      <c r="C184" s="153">
        <v>865.39</v>
      </c>
      <c r="D184" s="84">
        <v>24.12</v>
      </c>
      <c r="E184" s="84">
        <v>67.76</v>
      </c>
      <c r="F184" s="41">
        <f t="shared" si="48"/>
        <v>42.30256800000001</v>
      </c>
      <c r="G184" s="41">
        <f t="shared" si="40"/>
        <v>25.457432</v>
      </c>
      <c r="H184" s="160">
        <v>68.24</v>
      </c>
      <c r="I184" s="159">
        <f t="shared" si="38"/>
        <v>136</v>
      </c>
      <c r="J184" s="84">
        <v>269.85</v>
      </c>
      <c r="K184" s="84">
        <v>10.33</v>
      </c>
      <c r="L184" s="156">
        <f aca="true" t="shared" si="54" ref="L184:L194">C184+D184+I184+J184+K184</f>
        <v>1305.69</v>
      </c>
      <c r="M184" s="84">
        <v>62.72</v>
      </c>
      <c r="N184" s="153">
        <v>67.05</v>
      </c>
      <c r="O184" s="84">
        <v>575.14</v>
      </c>
      <c r="P184" s="156">
        <f t="shared" si="51"/>
        <v>704.91</v>
      </c>
      <c r="Q184" s="154">
        <f t="shared" si="52"/>
        <v>2010.6</v>
      </c>
      <c r="R184" s="83">
        <v>2000</v>
      </c>
      <c r="S184" s="84">
        <v>19981</v>
      </c>
      <c r="T184" s="23">
        <v>46</v>
      </c>
    </row>
    <row r="185" spans="1:20" ht="15">
      <c r="A185" s="36" t="s">
        <v>41</v>
      </c>
      <c r="B185" s="36"/>
      <c r="C185" s="153">
        <v>865.39</v>
      </c>
      <c r="D185" s="36">
        <v>56.06</v>
      </c>
      <c r="E185" s="36">
        <v>94.24</v>
      </c>
      <c r="F185" s="41">
        <f t="shared" si="48"/>
        <v>58.834032</v>
      </c>
      <c r="G185" s="41">
        <f t="shared" si="40"/>
        <v>35.405967999999994</v>
      </c>
      <c r="H185" s="158">
        <v>26.52</v>
      </c>
      <c r="I185" s="157">
        <f t="shared" si="38"/>
        <v>120.75999999999999</v>
      </c>
      <c r="J185" s="84">
        <v>269.85</v>
      </c>
      <c r="K185" s="36">
        <v>7.81</v>
      </c>
      <c r="L185" s="156">
        <f t="shared" si="54"/>
        <v>1319.87</v>
      </c>
      <c r="M185" s="36">
        <v>62.11</v>
      </c>
      <c r="N185" s="153">
        <v>67.05</v>
      </c>
      <c r="O185" s="84">
        <v>575.14</v>
      </c>
      <c r="P185" s="155">
        <f t="shared" si="51"/>
        <v>704.3</v>
      </c>
      <c r="Q185" s="154">
        <f t="shared" si="52"/>
        <v>2024.1699999999998</v>
      </c>
      <c r="R185" s="36">
        <v>2000</v>
      </c>
      <c r="S185" s="36">
        <v>316991</v>
      </c>
      <c r="T185" s="25"/>
    </row>
    <row r="186" spans="1:20" ht="15.75" thickBot="1">
      <c r="A186" s="37" t="s">
        <v>40</v>
      </c>
      <c r="B186" s="37"/>
      <c r="C186" s="153">
        <v>865.39</v>
      </c>
      <c r="D186" s="37">
        <v>45.77</v>
      </c>
      <c r="E186" s="37">
        <v>94.24</v>
      </c>
      <c r="F186" s="55">
        <f t="shared" si="48"/>
        <v>58.834032</v>
      </c>
      <c r="G186" s="55">
        <f t="shared" si="40"/>
        <v>35.405967999999994</v>
      </c>
      <c r="H186" s="152">
        <v>49.52</v>
      </c>
      <c r="I186" s="151">
        <f t="shared" si="38"/>
        <v>143.76</v>
      </c>
      <c r="J186" s="37">
        <v>0</v>
      </c>
      <c r="K186" s="37">
        <v>12.92</v>
      </c>
      <c r="L186" s="150">
        <f t="shared" si="54"/>
        <v>1067.8400000000001</v>
      </c>
      <c r="M186" s="37">
        <v>71.13</v>
      </c>
      <c r="N186" s="149">
        <v>67.05</v>
      </c>
      <c r="O186" s="84">
        <v>575.14</v>
      </c>
      <c r="P186" s="148">
        <f t="shared" si="51"/>
        <v>713.3199999999999</v>
      </c>
      <c r="Q186" s="154">
        <f t="shared" si="52"/>
        <v>1781.16</v>
      </c>
      <c r="R186" s="36">
        <v>2000</v>
      </c>
      <c r="S186" s="37">
        <v>978333</v>
      </c>
      <c r="T186" s="53"/>
    </row>
    <row r="187" spans="1:20" ht="15.75" thickBot="1">
      <c r="A187" s="72"/>
      <c r="B187" s="27"/>
      <c r="C187" s="115">
        <f>SUM(C184:C186)</f>
        <v>2596.17</v>
      </c>
      <c r="D187" s="64">
        <f>SUM(D184:D186)</f>
        <v>125.95000000000002</v>
      </c>
      <c r="E187" s="52">
        <f>SUM(E184:E186)</f>
        <v>256.24</v>
      </c>
      <c r="F187" s="66">
        <f t="shared" si="48"/>
        <v>159.97063200000002</v>
      </c>
      <c r="G187" s="163">
        <f t="shared" si="40"/>
        <v>96.269368</v>
      </c>
      <c r="H187" s="162">
        <f>SUM(H184:H186)</f>
        <v>144.28</v>
      </c>
      <c r="I187" s="115">
        <f t="shared" si="38"/>
        <v>400.52</v>
      </c>
      <c r="J187" s="46">
        <f>SUM(J184:J186)</f>
        <v>539.7</v>
      </c>
      <c r="K187" s="64">
        <f>SUM(K184:K186)</f>
        <v>31.060000000000002</v>
      </c>
      <c r="L187" s="143">
        <f t="shared" si="54"/>
        <v>3693.4</v>
      </c>
      <c r="M187" s="142">
        <f>SUM(M184:M186)</f>
        <v>195.95999999999998</v>
      </c>
      <c r="N187" s="141">
        <f>SUM(N184:N186)</f>
        <v>201.14999999999998</v>
      </c>
      <c r="O187" s="142">
        <f>SUM(O184:O186)</f>
        <v>1725.42</v>
      </c>
      <c r="P187" s="143">
        <f t="shared" si="51"/>
        <v>2122.53</v>
      </c>
      <c r="Q187" s="187">
        <f>SUM(Q184:Q186)</f>
        <v>5815.929999999999</v>
      </c>
      <c r="R187" s="161"/>
      <c r="S187" s="107"/>
      <c r="T187" s="99"/>
    </row>
    <row r="188" spans="1:20" ht="15">
      <c r="A188" s="36" t="s">
        <v>42</v>
      </c>
      <c r="B188" s="23">
        <v>47</v>
      </c>
      <c r="C188" s="153">
        <v>1318.42</v>
      </c>
      <c r="D188" s="84">
        <v>0.6</v>
      </c>
      <c r="E188" s="84">
        <v>4.51</v>
      </c>
      <c r="F188" s="45">
        <f t="shared" si="48"/>
        <v>2.815593</v>
      </c>
      <c r="G188" s="45">
        <f t="shared" si="40"/>
        <v>1.6944069999999998</v>
      </c>
      <c r="H188" s="160">
        <v>103.97</v>
      </c>
      <c r="I188" s="159">
        <f t="shared" si="38"/>
        <v>108.48</v>
      </c>
      <c r="J188" s="84">
        <v>1</v>
      </c>
      <c r="K188" s="84">
        <v>15.74</v>
      </c>
      <c r="L188" s="156">
        <f t="shared" si="54"/>
        <v>1444.24</v>
      </c>
      <c r="M188" s="84">
        <v>0</v>
      </c>
      <c r="N188" s="153">
        <v>102.15</v>
      </c>
      <c r="O188" s="84">
        <v>876.22</v>
      </c>
      <c r="P188" s="156">
        <f t="shared" si="51"/>
        <v>978.37</v>
      </c>
      <c r="Q188" s="185">
        <f aca="true" t="shared" si="55" ref="Q188:Q194">L188+P188</f>
        <v>2422.61</v>
      </c>
      <c r="R188" s="83">
        <v>2500</v>
      </c>
      <c r="S188" s="84">
        <v>569019</v>
      </c>
      <c r="T188" s="23">
        <v>47</v>
      </c>
    </row>
    <row r="189" spans="1:20" ht="15">
      <c r="A189" s="36" t="s">
        <v>41</v>
      </c>
      <c r="B189" s="36"/>
      <c r="C189" s="153">
        <v>1318.42</v>
      </c>
      <c r="D189" s="36">
        <v>0</v>
      </c>
      <c r="E189" s="36">
        <v>0</v>
      </c>
      <c r="F189" s="41">
        <f t="shared" si="48"/>
        <v>0</v>
      </c>
      <c r="G189" s="41">
        <f t="shared" si="40"/>
        <v>0</v>
      </c>
      <c r="H189" s="158">
        <v>40.41</v>
      </c>
      <c r="I189" s="157">
        <f t="shared" si="38"/>
        <v>40.41</v>
      </c>
      <c r="J189" s="36">
        <v>0</v>
      </c>
      <c r="K189" s="36">
        <v>11.48</v>
      </c>
      <c r="L189" s="156">
        <f t="shared" si="54"/>
        <v>1370.3100000000002</v>
      </c>
      <c r="M189" s="36">
        <v>0</v>
      </c>
      <c r="N189" s="153">
        <v>102.15</v>
      </c>
      <c r="O189" s="84">
        <v>876.22</v>
      </c>
      <c r="P189" s="155">
        <f t="shared" si="51"/>
        <v>978.37</v>
      </c>
      <c r="Q189" s="185">
        <f t="shared" si="55"/>
        <v>2348.6800000000003</v>
      </c>
      <c r="R189" s="36">
        <v>2500</v>
      </c>
      <c r="S189" s="36">
        <v>14749</v>
      </c>
      <c r="T189" s="25"/>
    </row>
    <row r="190" spans="1:20" ht="15.75" thickBot="1">
      <c r="A190" s="37" t="s">
        <v>40</v>
      </c>
      <c r="B190" s="37"/>
      <c r="C190" s="153">
        <v>1318.42</v>
      </c>
      <c r="D190" s="37">
        <v>69.17</v>
      </c>
      <c r="E190" s="37">
        <v>136.09</v>
      </c>
      <c r="F190" s="55">
        <f t="shared" si="48"/>
        <v>84.960987</v>
      </c>
      <c r="G190" s="55">
        <f t="shared" si="40"/>
        <v>51.129013</v>
      </c>
      <c r="H190" s="152">
        <v>75.45</v>
      </c>
      <c r="I190" s="157">
        <f t="shared" si="38"/>
        <v>211.54000000000002</v>
      </c>
      <c r="J190" s="37">
        <v>87.87</v>
      </c>
      <c r="K190" s="37">
        <v>13.78</v>
      </c>
      <c r="L190" s="150">
        <f t="shared" si="54"/>
        <v>1700.78</v>
      </c>
      <c r="M190" s="37">
        <v>71.13</v>
      </c>
      <c r="N190" s="149">
        <v>102.15</v>
      </c>
      <c r="O190" s="84">
        <v>876.22</v>
      </c>
      <c r="P190" s="148">
        <f t="shared" si="51"/>
        <v>1049.5</v>
      </c>
      <c r="Q190" s="184">
        <f t="shared" si="55"/>
        <v>2750.2799999999997</v>
      </c>
      <c r="R190" s="36">
        <v>2500</v>
      </c>
      <c r="S190" s="37">
        <v>25637</v>
      </c>
      <c r="T190" s="53"/>
    </row>
    <row r="191" spans="1:20" ht="15.75" thickBot="1">
      <c r="A191" s="72"/>
      <c r="B191" s="27"/>
      <c r="C191" s="115">
        <f>SUM(C188:C190)</f>
        <v>3955.26</v>
      </c>
      <c r="D191" s="46">
        <f>SUM(D188:D190)</f>
        <v>69.77</v>
      </c>
      <c r="E191" s="64">
        <f>SUM(E188:E190)</f>
        <v>140.6</v>
      </c>
      <c r="F191" s="146">
        <f t="shared" si="48"/>
        <v>87.77658</v>
      </c>
      <c r="G191" s="66">
        <f t="shared" si="40"/>
        <v>52.82341999999999</v>
      </c>
      <c r="H191" s="145">
        <f>SUM(H188:H190)</f>
        <v>219.82999999999998</v>
      </c>
      <c r="I191" s="144">
        <f t="shared" si="38"/>
        <v>360.42999999999995</v>
      </c>
      <c r="J191" s="46">
        <f>SUM(J188:J190)</f>
        <v>88.87</v>
      </c>
      <c r="K191" s="64">
        <f>SUM(K188:K190)</f>
        <v>41</v>
      </c>
      <c r="L191" s="143">
        <f t="shared" si="54"/>
        <v>4515.33</v>
      </c>
      <c r="M191" s="142">
        <f>SUM(M188:M190)</f>
        <v>71.13</v>
      </c>
      <c r="N191" s="141">
        <f>SUM(N188:N190)</f>
        <v>306.45000000000005</v>
      </c>
      <c r="O191" s="142">
        <f>SUM(O188:O190)</f>
        <v>2628.66</v>
      </c>
      <c r="P191" s="143">
        <f t="shared" si="51"/>
        <v>3006.24</v>
      </c>
      <c r="Q191" s="139">
        <f t="shared" si="55"/>
        <v>7521.57</v>
      </c>
      <c r="R191" s="161"/>
      <c r="S191" s="107"/>
      <c r="T191" s="99"/>
    </row>
    <row r="192" spans="1:20" ht="15">
      <c r="A192" s="36" t="s">
        <v>42</v>
      </c>
      <c r="B192" s="23">
        <v>48</v>
      </c>
      <c r="C192" s="153">
        <v>1283.57</v>
      </c>
      <c r="D192" s="84">
        <v>120.3</v>
      </c>
      <c r="E192" s="84">
        <v>245.94</v>
      </c>
      <c r="F192" s="45">
        <f t="shared" si="48"/>
        <v>153.540342</v>
      </c>
      <c r="G192" s="45">
        <f t="shared" si="40"/>
        <v>92.39965799999999</v>
      </c>
      <c r="H192" s="160">
        <v>101.22</v>
      </c>
      <c r="I192" s="159">
        <f t="shared" si="38"/>
        <v>347.15999999999997</v>
      </c>
      <c r="J192" s="84">
        <v>181.18</v>
      </c>
      <c r="K192" s="84">
        <v>21.91</v>
      </c>
      <c r="L192" s="156">
        <f t="shared" si="54"/>
        <v>1954.12</v>
      </c>
      <c r="M192" s="84">
        <v>62.72</v>
      </c>
      <c r="N192" s="153">
        <v>99.45</v>
      </c>
      <c r="O192" s="84">
        <v>853.06</v>
      </c>
      <c r="P192" s="198">
        <f t="shared" si="51"/>
        <v>1015.23</v>
      </c>
      <c r="Q192" s="154">
        <f t="shared" si="55"/>
        <v>2969.35</v>
      </c>
      <c r="R192" s="83">
        <v>2718</v>
      </c>
      <c r="S192" s="84">
        <v>73177</v>
      </c>
      <c r="T192" s="23">
        <v>48</v>
      </c>
    </row>
    <row r="193" spans="1:20" ht="15">
      <c r="A193" s="36" t="s">
        <v>41</v>
      </c>
      <c r="B193" s="36"/>
      <c r="C193" s="153">
        <v>1283.57</v>
      </c>
      <c r="D193" s="36">
        <v>60.15</v>
      </c>
      <c r="E193" s="36">
        <v>122.97</v>
      </c>
      <c r="F193" s="41">
        <f t="shared" si="48"/>
        <v>76.770171</v>
      </c>
      <c r="G193" s="41">
        <f t="shared" si="40"/>
        <v>46.199828999999994</v>
      </c>
      <c r="H193" s="158">
        <v>39.34</v>
      </c>
      <c r="I193" s="157">
        <f t="shared" si="38"/>
        <v>162.31</v>
      </c>
      <c r="J193" s="36">
        <v>90.59</v>
      </c>
      <c r="K193" s="36">
        <v>11.56</v>
      </c>
      <c r="L193" s="156">
        <f t="shared" si="54"/>
        <v>1608.1799999999998</v>
      </c>
      <c r="M193" s="36">
        <v>62.11</v>
      </c>
      <c r="N193" s="153">
        <v>99.45</v>
      </c>
      <c r="O193" s="84">
        <v>853.06</v>
      </c>
      <c r="P193" s="155">
        <f t="shared" si="51"/>
        <v>1014.6199999999999</v>
      </c>
      <c r="Q193" s="154">
        <f t="shared" si="55"/>
        <v>2622.7999999999997</v>
      </c>
      <c r="R193" s="36">
        <v>2970</v>
      </c>
      <c r="S193" s="36">
        <v>508011</v>
      </c>
      <c r="T193" s="25"/>
    </row>
    <row r="194" spans="1:20" ht="15.75" thickBot="1">
      <c r="A194" s="37" t="s">
        <v>40</v>
      </c>
      <c r="B194" s="37"/>
      <c r="C194" s="153">
        <v>1283.57</v>
      </c>
      <c r="D194" s="37">
        <v>60.15</v>
      </c>
      <c r="E194" s="37">
        <v>81.98</v>
      </c>
      <c r="F194" s="55">
        <f t="shared" si="48"/>
        <v>51.180114</v>
      </c>
      <c r="G194" s="55">
        <f t="shared" si="40"/>
        <v>30.799886</v>
      </c>
      <c r="H194" s="152">
        <v>73.45</v>
      </c>
      <c r="I194" s="151">
        <f t="shared" si="38"/>
        <v>155.43</v>
      </c>
      <c r="J194" s="37">
        <v>271.77</v>
      </c>
      <c r="K194" s="37">
        <v>19.17</v>
      </c>
      <c r="L194" s="156">
        <f t="shared" si="54"/>
        <v>1790.0900000000001</v>
      </c>
      <c r="M194" s="37">
        <v>71.13</v>
      </c>
      <c r="N194" s="153">
        <v>99.45</v>
      </c>
      <c r="O194" s="84">
        <v>853.06</v>
      </c>
      <c r="P194" s="148">
        <f t="shared" si="51"/>
        <v>1023.6399999999999</v>
      </c>
      <c r="Q194" s="147">
        <f t="shared" si="55"/>
        <v>2813.73</v>
      </c>
      <c r="R194" s="36">
        <v>2623</v>
      </c>
      <c r="S194" s="37">
        <v>218066</v>
      </c>
      <c r="T194" s="53"/>
    </row>
    <row r="195" spans="1:20" ht="15.75" thickBot="1">
      <c r="A195" s="72"/>
      <c r="B195" s="77"/>
      <c r="C195" s="197">
        <f>SUM(C192:C194)</f>
        <v>3850.71</v>
      </c>
      <c r="D195" s="64">
        <f>SUM(D192:D194)</f>
        <v>240.6</v>
      </c>
      <c r="E195" s="52">
        <f>SUM(E192:E194)</f>
        <v>450.89</v>
      </c>
      <c r="F195" s="66">
        <f t="shared" si="48"/>
        <v>281.490627</v>
      </c>
      <c r="G195" s="163">
        <f t="shared" si="40"/>
        <v>169.399373</v>
      </c>
      <c r="H195" s="162">
        <f>SUM(H192:H194)</f>
        <v>214.01</v>
      </c>
      <c r="I195" s="115">
        <f t="shared" si="38"/>
        <v>664.9</v>
      </c>
      <c r="J195" s="46">
        <f aca="true" t="shared" si="56" ref="J195:O195">SUM(J192:J194)</f>
        <v>543.54</v>
      </c>
      <c r="K195" s="64">
        <f t="shared" si="56"/>
        <v>52.64</v>
      </c>
      <c r="L195" s="143">
        <f t="shared" si="56"/>
        <v>5352.389999999999</v>
      </c>
      <c r="M195" s="99">
        <f t="shared" si="56"/>
        <v>195.95999999999998</v>
      </c>
      <c r="N195" s="115">
        <f t="shared" si="56"/>
        <v>298.35</v>
      </c>
      <c r="O195" s="64">
        <f t="shared" si="56"/>
        <v>2559.18</v>
      </c>
      <c r="P195" s="190">
        <f t="shared" si="51"/>
        <v>3053.49</v>
      </c>
      <c r="Q195" s="196">
        <f>SUM(Q192:Q194)</f>
        <v>8405.88</v>
      </c>
      <c r="R195" s="161"/>
      <c r="S195" s="107"/>
      <c r="T195" s="142"/>
    </row>
    <row r="196" spans="1:20" ht="15">
      <c r="A196" s="36" t="s">
        <v>42</v>
      </c>
      <c r="B196" s="23">
        <v>49</v>
      </c>
      <c r="C196" s="153">
        <v>874.1</v>
      </c>
      <c r="D196" s="84">
        <v>60.15</v>
      </c>
      <c r="E196" s="84">
        <v>122.97</v>
      </c>
      <c r="F196" s="45">
        <f t="shared" si="48"/>
        <v>76.770171</v>
      </c>
      <c r="G196" s="45">
        <f t="shared" si="40"/>
        <v>46.199828999999994</v>
      </c>
      <c r="H196" s="160">
        <v>68.93</v>
      </c>
      <c r="I196" s="159">
        <f aca="true" t="shared" si="57" ref="I196:I259">SUM(F196:H196)</f>
        <v>191.9</v>
      </c>
      <c r="J196" s="84">
        <v>63.51</v>
      </c>
      <c r="K196" s="84">
        <v>14.92</v>
      </c>
      <c r="L196" s="156">
        <f aca="true" t="shared" si="58" ref="L196:L203">C196+D196+I196+J196+K196</f>
        <v>1204.5800000000002</v>
      </c>
      <c r="M196" s="84">
        <v>62.72</v>
      </c>
      <c r="N196" s="153">
        <v>67.73</v>
      </c>
      <c r="O196" s="84">
        <v>580.93</v>
      </c>
      <c r="P196" s="156">
        <f t="shared" si="51"/>
        <v>711.3799999999999</v>
      </c>
      <c r="Q196" s="154">
        <f aca="true" t="shared" si="59" ref="Q196:Q214">L196+P196</f>
        <v>1915.96</v>
      </c>
      <c r="R196" s="83">
        <v>1712</v>
      </c>
      <c r="S196" s="84">
        <v>6842</v>
      </c>
      <c r="T196" s="23">
        <v>49</v>
      </c>
    </row>
    <row r="197" spans="1:20" ht="15">
      <c r="A197" s="36" t="s">
        <v>41</v>
      </c>
      <c r="B197" s="36"/>
      <c r="C197" s="153">
        <v>874.1</v>
      </c>
      <c r="D197" s="36">
        <v>60.15</v>
      </c>
      <c r="E197" s="36">
        <v>81.98</v>
      </c>
      <c r="F197" s="41">
        <f aca="true" t="shared" si="60" ref="F197:F228">E197-G197</f>
        <v>51.180114</v>
      </c>
      <c r="G197" s="41">
        <f t="shared" si="40"/>
        <v>30.799886</v>
      </c>
      <c r="H197" s="158">
        <v>26.79</v>
      </c>
      <c r="I197" s="157">
        <f t="shared" si="57"/>
        <v>108.77000000000001</v>
      </c>
      <c r="J197" s="36">
        <v>28.08</v>
      </c>
      <c r="K197" s="36">
        <v>10.98</v>
      </c>
      <c r="L197" s="156">
        <f t="shared" si="58"/>
        <v>1082.08</v>
      </c>
      <c r="M197" s="36">
        <v>62.11</v>
      </c>
      <c r="N197" s="153">
        <v>67.73</v>
      </c>
      <c r="O197" s="84">
        <v>580.93</v>
      </c>
      <c r="P197" s="155">
        <f t="shared" si="51"/>
        <v>710.77</v>
      </c>
      <c r="Q197" s="154">
        <f t="shared" si="59"/>
        <v>1792.85</v>
      </c>
      <c r="R197" s="36">
        <v>1916</v>
      </c>
      <c r="S197" s="36">
        <v>566771</v>
      </c>
      <c r="T197" s="25"/>
    </row>
    <row r="198" spans="1:20" ht="15.75" thickBot="1">
      <c r="A198" s="37" t="s">
        <v>40</v>
      </c>
      <c r="B198" s="37"/>
      <c r="C198" s="153">
        <v>874.1</v>
      </c>
      <c r="D198" s="37">
        <v>60.15</v>
      </c>
      <c r="E198" s="37">
        <v>81.98</v>
      </c>
      <c r="F198" s="55">
        <f t="shared" si="60"/>
        <v>51.180114</v>
      </c>
      <c r="G198" s="55">
        <f t="shared" si="40"/>
        <v>30.799886</v>
      </c>
      <c r="H198" s="152">
        <v>50.02</v>
      </c>
      <c r="I198" s="151">
        <f t="shared" si="57"/>
        <v>132</v>
      </c>
      <c r="J198" s="37">
        <v>90.59</v>
      </c>
      <c r="K198" s="76">
        <v>9.13</v>
      </c>
      <c r="L198" s="150">
        <f t="shared" si="58"/>
        <v>1165.97</v>
      </c>
      <c r="M198" s="74">
        <v>71.13</v>
      </c>
      <c r="N198" s="153">
        <v>67.73</v>
      </c>
      <c r="O198" s="84">
        <v>580.93</v>
      </c>
      <c r="P198" s="148">
        <f t="shared" si="51"/>
        <v>719.79</v>
      </c>
      <c r="Q198" s="147">
        <f t="shared" si="59"/>
        <v>1885.76</v>
      </c>
      <c r="R198" s="36">
        <v>1793</v>
      </c>
      <c r="S198" s="37">
        <v>554409</v>
      </c>
      <c r="T198" s="53"/>
    </row>
    <row r="199" spans="1:20" ht="15.75" thickBot="1">
      <c r="A199" s="72"/>
      <c r="B199" s="27"/>
      <c r="C199" s="115">
        <f>SUM(C196:C198)</f>
        <v>2622.3</v>
      </c>
      <c r="D199" s="64">
        <f>SUM(D196:D198)</f>
        <v>180.45</v>
      </c>
      <c r="E199" s="52">
        <f>SUM(E196:E198)</f>
        <v>286.93</v>
      </c>
      <c r="F199" s="66">
        <f t="shared" si="60"/>
        <v>179.130399</v>
      </c>
      <c r="G199" s="66">
        <f t="shared" si="40"/>
        <v>107.799601</v>
      </c>
      <c r="H199" s="145">
        <f>SUM(H196:H198)</f>
        <v>145.74</v>
      </c>
      <c r="I199" s="144">
        <f t="shared" si="57"/>
        <v>432.67</v>
      </c>
      <c r="J199" s="46">
        <f>SUM(J196:J198)</f>
        <v>182.18</v>
      </c>
      <c r="K199" s="64">
        <f>SUM(K196:K198)</f>
        <v>35.03</v>
      </c>
      <c r="L199" s="143">
        <f t="shared" si="58"/>
        <v>3452.63</v>
      </c>
      <c r="M199" s="99">
        <f>SUM(M196:M198)</f>
        <v>195.95999999999998</v>
      </c>
      <c r="N199" s="115">
        <f>SUM(N196:N198)</f>
        <v>203.19</v>
      </c>
      <c r="O199" s="64">
        <f>SUM(O196:O198)</f>
        <v>1742.79</v>
      </c>
      <c r="P199" s="143">
        <f t="shared" si="51"/>
        <v>2141.94</v>
      </c>
      <c r="Q199" s="139">
        <f t="shared" si="59"/>
        <v>5594.57</v>
      </c>
      <c r="R199" s="161"/>
      <c r="S199" s="107"/>
      <c r="T199" s="99"/>
    </row>
    <row r="200" spans="1:20" ht="15">
      <c r="A200" s="36" t="s">
        <v>42</v>
      </c>
      <c r="B200" s="23">
        <v>50</v>
      </c>
      <c r="C200" s="153">
        <v>1315.51</v>
      </c>
      <c r="D200" s="84">
        <v>240.6</v>
      </c>
      <c r="E200" s="84">
        <v>409.9</v>
      </c>
      <c r="F200" s="45">
        <f t="shared" si="60"/>
        <v>255.90057</v>
      </c>
      <c r="G200" s="45">
        <f aca="true" t="shared" si="61" ref="G200:G263">E200*37.57%</f>
        <v>153.99943</v>
      </c>
      <c r="H200" s="160">
        <v>103.74</v>
      </c>
      <c r="I200" s="159">
        <f t="shared" si="57"/>
        <v>513.64</v>
      </c>
      <c r="J200" s="179">
        <v>0</v>
      </c>
      <c r="K200" s="84">
        <v>15.71</v>
      </c>
      <c r="L200" s="156">
        <f t="shared" si="58"/>
        <v>2085.46</v>
      </c>
      <c r="M200" s="84">
        <v>250.88</v>
      </c>
      <c r="N200" s="153">
        <v>101.93</v>
      </c>
      <c r="O200" s="84">
        <v>874.29</v>
      </c>
      <c r="P200" s="156">
        <f t="shared" si="51"/>
        <v>1227.1</v>
      </c>
      <c r="Q200" s="154">
        <f t="shared" si="59"/>
        <v>3312.56</v>
      </c>
      <c r="R200" s="83">
        <v>3410</v>
      </c>
      <c r="S200" s="84">
        <v>6257</v>
      </c>
      <c r="T200" s="23">
        <v>50</v>
      </c>
    </row>
    <row r="201" spans="1:20" ht="15">
      <c r="A201" s="36" t="s">
        <v>41</v>
      </c>
      <c r="B201" s="36"/>
      <c r="C201" s="153">
        <v>1315.51</v>
      </c>
      <c r="D201" s="36">
        <v>300.75</v>
      </c>
      <c r="E201" s="36">
        <v>450.89</v>
      </c>
      <c r="F201" s="41">
        <f t="shared" si="60"/>
        <v>281.490627</v>
      </c>
      <c r="G201" s="41">
        <f t="shared" si="61"/>
        <v>169.399373</v>
      </c>
      <c r="H201" s="158">
        <v>40.32</v>
      </c>
      <c r="I201" s="157">
        <f t="shared" si="57"/>
        <v>491.21</v>
      </c>
      <c r="J201" s="172">
        <v>0</v>
      </c>
      <c r="K201" s="36">
        <v>11.53</v>
      </c>
      <c r="L201" s="156">
        <f t="shared" si="58"/>
        <v>2119</v>
      </c>
      <c r="M201" s="36">
        <v>248.44</v>
      </c>
      <c r="N201" s="153">
        <v>101.93</v>
      </c>
      <c r="O201" s="84">
        <v>874.29</v>
      </c>
      <c r="P201" s="155">
        <f t="shared" si="51"/>
        <v>1224.6599999999999</v>
      </c>
      <c r="Q201" s="154">
        <f t="shared" si="59"/>
        <v>3343.66</v>
      </c>
      <c r="R201" s="36">
        <v>3312.71</v>
      </c>
      <c r="S201" s="36">
        <v>569680</v>
      </c>
      <c r="T201" s="25"/>
    </row>
    <row r="202" spans="1:20" ht="15.75" thickBot="1">
      <c r="A202" s="37" t="s">
        <v>40</v>
      </c>
      <c r="B202" s="37"/>
      <c r="C202" s="153">
        <v>1315.51</v>
      </c>
      <c r="D202" s="37">
        <v>360.9</v>
      </c>
      <c r="E202" s="37">
        <v>573.86</v>
      </c>
      <c r="F202" s="55">
        <f t="shared" si="60"/>
        <v>358.260798</v>
      </c>
      <c r="G202" s="55">
        <f t="shared" si="61"/>
        <v>215.599202</v>
      </c>
      <c r="H202" s="152">
        <v>75.28</v>
      </c>
      <c r="I202" s="151">
        <f t="shared" si="57"/>
        <v>649.14</v>
      </c>
      <c r="J202" s="170">
        <v>0</v>
      </c>
      <c r="K202" s="37">
        <v>19.64</v>
      </c>
      <c r="L202" s="156">
        <f t="shared" si="58"/>
        <v>2345.1899999999996</v>
      </c>
      <c r="M202" s="37">
        <v>284.52</v>
      </c>
      <c r="N202" s="153">
        <v>101.93</v>
      </c>
      <c r="O202" s="84">
        <v>874.29</v>
      </c>
      <c r="P202" s="148">
        <f t="shared" si="51"/>
        <v>1260.74</v>
      </c>
      <c r="Q202" s="147">
        <f t="shared" si="59"/>
        <v>3605.9299999999994</v>
      </c>
      <c r="R202" s="36">
        <v>3344</v>
      </c>
      <c r="S202" s="37">
        <v>548988</v>
      </c>
      <c r="T202" s="53"/>
    </row>
    <row r="203" spans="1:20" ht="15.75" thickBot="1">
      <c r="A203" s="72"/>
      <c r="B203" s="27"/>
      <c r="C203" s="115">
        <f>SUM(C200:C202)</f>
        <v>3946.5299999999997</v>
      </c>
      <c r="D203" s="64">
        <f>SUM(D200:D202)</f>
        <v>902.25</v>
      </c>
      <c r="E203" s="52">
        <f>SUM(E200:E202)</f>
        <v>1434.65</v>
      </c>
      <c r="F203" s="66">
        <f t="shared" si="60"/>
        <v>895.651995</v>
      </c>
      <c r="G203" s="163">
        <f t="shared" si="61"/>
        <v>538.998005</v>
      </c>
      <c r="H203" s="162">
        <f>SUM(H200:H202)</f>
        <v>219.34</v>
      </c>
      <c r="I203" s="115">
        <f t="shared" si="57"/>
        <v>1653.99</v>
      </c>
      <c r="J203" s="46">
        <f>SUM(J200:J202)</f>
        <v>0</v>
      </c>
      <c r="K203" s="64">
        <f>SUM(K200:K202)</f>
        <v>46.88</v>
      </c>
      <c r="L203" s="143">
        <f t="shared" si="58"/>
        <v>6549.65</v>
      </c>
      <c r="M203" s="99">
        <f>SUM(M200:M202)</f>
        <v>783.8399999999999</v>
      </c>
      <c r="N203" s="115">
        <f>SUM(N200:N202)</f>
        <v>305.79</v>
      </c>
      <c r="O203" s="64">
        <f>SUM(O200:O202)</f>
        <v>2622.87</v>
      </c>
      <c r="P203" s="190">
        <f t="shared" si="51"/>
        <v>3712.5</v>
      </c>
      <c r="Q203" s="196">
        <f t="shared" si="59"/>
        <v>10262.15</v>
      </c>
      <c r="R203" s="161"/>
      <c r="S203" s="107"/>
      <c r="T203" s="99"/>
    </row>
    <row r="204" spans="1:20" ht="15">
      <c r="A204" s="36" t="s">
        <v>42</v>
      </c>
      <c r="B204" s="23">
        <v>51</v>
      </c>
      <c r="C204" s="153">
        <v>1388.11</v>
      </c>
      <c r="D204" s="84">
        <v>25.44</v>
      </c>
      <c r="E204" s="84">
        <v>126.86</v>
      </c>
      <c r="F204" s="45">
        <f t="shared" si="60"/>
        <v>79.19869800000001</v>
      </c>
      <c r="G204" s="45">
        <f t="shared" si="61"/>
        <v>47.661302</v>
      </c>
      <c r="H204" s="160">
        <v>109.46</v>
      </c>
      <c r="I204" s="159">
        <f t="shared" si="57"/>
        <v>236.32</v>
      </c>
      <c r="J204" s="179">
        <v>0</v>
      </c>
      <c r="K204" s="84">
        <v>16.58</v>
      </c>
      <c r="L204" s="156">
        <f>D204+C204+I204+J204+K204</f>
        <v>1666.4499999999998</v>
      </c>
      <c r="M204" s="84">
        <v>62.72</v>
      </c>
      <c r="N204" s="153">
        <v>107.55</v>
      </c>
      <c r="O204" s="84">
        <v>922.54</v>
      </c>
      <c r="P204" s="156">
        <f aca="true" t="shared" si="62" ref="P204:P235">SUM(M204:O204)</f>
        <v>1092.81</v>
      </c>
      <c r="Q204" s="154">
        <f t="shared" si="59"/>
        <v>2759.2599999999998</v>
      </c>
      <c r="R204" s="83">
        <v>0</v>
      </c>
      <c r="S204" s="23"/>
      <c r="T204" s="23">
        <v>51</v>
      </c>
    </row>
    <row r="205" spans="1:20" ht="15">
      <c r="A205" s="36" t="s">
        <v>41</v>
      </c>
      <c r="B205" s="36"/>
      <c r="C205" s="153">
        <v>1388.11</v>
      </c>
      <c r="D205" s="36">
        <v>34.71</v>
      </c>
      <c r="E205" s="36">
        <v>102.68</v>
      </c>
      <c r="F205" s="41">
        <f t="shared" si="60"/>
        <v>64.10312400000001</v>
      </c>
      <c r="G205" s="41">
        <f t="shared" si="61"/>
        <v>38.576876</v>
      </c>
      <c r="H205" s="186">
        <v>42.54</v>
      </c>
      <c r="I205" s="159">
        <f t="shared" si="57"/>
        <v>145.22</v>
      </c>
      <c r="J205" s="195">
        <v>0</v>
      </c>
      <c r="K205" s="36">
        <v>12.2</v>
      </c>
      <c r="L205" s="156">
        <f>D205+C205+I205+J205+K205</f>
        <v>1580.24</v>
      </c>
      <c r="M205" s="13">
        <v>62.11</v>
      </c>
      <c r="N205" s="153">
        <v>107.55</v>
      </c>
      <c r="O205" s="84">
        <v>922.54</v>
      </c>
      <c r="P205" s="155">
        <f t="shared" si="62"/>
        <v>1092.2</v>
      </c>
      <c r="Q205" s="154">
        <f t="shared" si="59"/>
        <v>2672.44</v>
      </c>
      <c r="R205" s="36">
        <v>6000</v>
      </c>
      <c r="S205" s="36">
        <v>8847</v>
      </c>
      <c r="T205" s="25"/>
    </row>
    <row r="206" spans="1:20" ht="15.75" thickBot="1">
      <c r="A206" s="37" t="s">
        <v>40</v>
      </c>
      <c r="B206" s="37"/>
      <c r="C206" s="153">
        <v>1388.11</v>
      </c>
      <c r="D206" s="37">
        <v>120.3</v>
      </c>
      <c r="E206" s="37">
        <v>204.95</v>
      </c>
      <c r="F206" s="55">
        <f t="shared" si="60"/>
        <v>127.950285</v>
      </c>
      <c r="G206" s="55">
        <f t="shared" si="61"/>
        <v>76.999715</v>
      </c>
      <c r="H206" s="194">
        <v>79.43</v>
      </c>
      <c r="I206" s="20">
        <f t="shared" si="57"/>
        <v>284.38</v>
      </c>
      <c r="J206" s="193">
        <v>0</v>
      </c>
      <c r="K206" s="37">
        <v>14.5</v>
      </c>
      <c r="L206" s="150">
        <f>D206+C206+I206+J206+K206</f>
        <v>1807.29</v>
      </c>
      <c r="M206" s="13">
        <v>71.13</v>
      </c>
      <c r="N206" s="153">
        <v>107.55</v>
      </c>
      <c r="O206" s="84">
        <v>922.54</v>
      </c>
      <c r="P206" s="148">
        <f t="shared" si="62"/>
        <v>1101.22</v>
      </c>
      <c r="Q206" s="154">
        <f t="shared" si="59"/>
        <v>2908.51</v>
      </c>
      <c r="R206" s="36">
        <v>0</v>
      </c>
      <c r="S206" s="37"/>
      <c r="T206" s="53"/>
    </row>
    <row r="207" spans="1:20" ht="15.75" thickBot="1">
      <c r="A207" s="52"/>
      <c r="B207" s="46"/>
      <c r="C207" s="115">
        <f>SUM(C204:C206)</f>
        <v>4164.33</v>
      </c>
      <c r="D207" s="64">
        <f>SUM(D204:D206)</f>
        <v>180.45</v>
      </c>
      <c r="E207" s="52">
        <f>SUM(E204:E206)</f>
        <v>434.49</v>
      </c>
      <c r="F207" s="66">
        <f t="shared" si="60"/>
        <v>271.252107</v>
      </c>
      <c r="G207" s="66">
        <f t="shared" si="61"/>
        <v>163.23789299999999</v>
      </c>
      <c r="H207" s="192">
        <f>SUM(H204:H206)</f>
        <v>231.43</v>
      </c>
      <c r="I207" s="191">
        <f t="shared" si="57"/>
        <v>665.9200000000001</v>
      </c>
      <c r="J207" s="100">
        <f>SUM(J204:J206)</f>
        <v>0</v>
      </c>
      <c r="K207" s="142">
        <f>SUM(K204:K206)</f>
        <v>43.28</v>
      </c>
      <c r="L207" s="143">
        <f>D207+C207+I207+J207+K207</f>
        <v>5053.98</v>
      </c>
      <c r="M207" s="99">
        <f>SUM(M204:M206)</f>
        <v>195.95999999999998</v>
      </c>
      <c r="N207" s="115">
        <f>SUM(N204:N206)</f>
        <v>322.65</v>
      </c>
      <c r="O207" s="64">
        <f>SUM(O204:O206)</f>
        <v>2767.62</v>
      </c>
      <c r="P207" s="190">
        <f t="shared" si="62"/>
        <v>3286.2299999999996</v>
      </c>
      <c r="Q207" s="189">
        <f t="shared" si="59"/>
        <v>8340.21</v>
      </c>
      <c r="R207" s="161"/>
      <c r="S207" s="107"/>
      <c r="T207" s="99"/>
    </row>
    <row r="208" spans="1:20" ht="15">
      <c r="A208" s="36" t="s">
        <v>42</v>
      </c>
      <c r="B208" s="23">
        <v>52</v>
      </c>
      <c r="C208" s="153">
        <v>1045.44</v>
      </c>
      <c r="D208" s="84">
        <v>48.6</v>
      </c>
      <c r="E208" s="84">
        <v>118.54</v>
      </c>
      <c r="F208" s="45">
        <f t="shared" si="60"/>
        <v>74.00452200000001</v>
      </c>
      <c r="G208" s="45">
        <f t="shared" si="61"/>
        <v>44.535478</v>
      </c>
      <c r="H208" s="160">
        <v>82.44</v>
      </c>
      <c r="I208" s="159">
        <f t="shared" si="57"/>
        <v>200.98000000000002</v>
      </c>
      <c r="J208" s="84">
        <v>269.85</v>
      </c>
      <c r="K208" s="84">
        <v>17.84</v>
      </c>
      <c r="L208" s="156">
        <f aca="true" t="shared" si="63" ref="L208:L214">C208+D208+I208+J208+K208</f>
        <v>1582.7099999999998</v>
      </c>
      <c r="M208" s="84">
        <v>62.72</v>
      </c>
      <c r="N208" s="153">
        <v>81</v>
      </c>
      <c r="O208" s="84">
        <v>694.8</v>
      </c>
      <c r="P208" s="156">
        <f t="shared" si="62"/>
        <v>838.52</v>
      </c>
      <c r="Q208" s="154">
        <f t="shared" si="59"/>
        <v>2421.2299999999996</v>
      </c>
      <c r="R208" s="83">
        <v>6900</v>
      </c>
      <c r="S208" s="84">
        <v>582220</v>
      </c>
      <c r="T208" s="23">
        <v>52</v>
      </c>
    </row>
    <row r="209" spans="1:20" ht="15">
      <c r="A209" s="36" t="s">
        <v>41</v>
      </c>
      <c r="B209" s="36"/>
      <c r="C209" s="153">
        <v>1045.44</v>
      </c>
      <c r="D209" s="36">
        <v>66.35</v>
      </c>
      <c r="E209" s="37">
        <v>139.49</v>
      </c>
      <c r="F209" s="41">
        <f t="shared" si="60"/>
        <v>87.083607</v>
      </c>
      <c r="G209" s="41">
        <f t="shared" si="61"/>
        <v>52.406393</v>
      </c>
      <c r="H209" s="152">
        <v>32.04</v>
      </c>
      <c r="I209" s="151">
        <f t="shared" si="57"/>
        <v>171.53</v>
      </c>
      <c r="J209" s="84">
        <v>269.85</v>
      </c>
      <c r="K209" s="36">
        <v>13.13</v>
      </c>
      <c r="L209" s="156">
        <f t="shared" si="63"/>
        <v>1566.3000000000002</v>
      </c>
      <c r="M209" s="13">
        <v>62.11</v>
      </c>
      <c r="N209" s="153">
        <v>81</v>
      </c>
      <c r="O209" s="84">
        <v>694.8</v>
      </c>
      <c r="P209" s="155">
        <f t="shared" si="62"/>
        <v>837.91</v>
      </c>
      <c r="Q209" s="154">
        <f t="shared" si="59"/>
        <v>2404.21</v>
      </c>
      <c r="R209" s="36">
        <v>7077</v>
      </c>
      <c r="S209" s="36">
        <v>4198</v>
      </c>
      <c r="T209" s="25"/>
    </row>
    <row r="210" spans="1:20" ht="15.75" thickBot="1">
      <c r="A210" s="37" t="s">
        <v>40</v>
      </c>
      <c r="B210" s="37"/>
      <c r="C210" s="153">
        <v>1045.44</v>
      </c>
      <c r="D210" s="37">
        <v>74.23</v>
      </c>
      <c r="E210" s="37">
        <v>158.06</v>
      </c>
      <c r="F210" s="55">
        <f t="shared" si="60"/>
        <v>98.67685800000001</v>
      </c>
      <c r="G210" s="55">
        <f t="shared" si="61"/>
        <v>59.383142</v>
      </c>
      <c r="H210" s="152">
        <v>59.82</v>
      </c>
      <c r="I210" s="151">
        <f t="shared" si="57"/>
        <v>217.88</v>
      </c>
      <c r="J210" s="36">
        <v>0</v>
      </c>
      <c r="K210" s="37">
        <v>15.61</v>
      </c>
      <c r="L210" s="150">
        <f t="shared" si="63"/>
        <v>1353.16</v>
      </c>
      <c r="M210" s="13">
        <v>71.13</v>
      </c>
      <c r="N210" s="153">
        <v>81</v>
      </c>
      <c r="O210" s="84">
        <v>694.8</v>
      </c>
      <c r="P210" s="148">
        <f t="shared" si="62"/>
        <v>846.93</v>
      </c>
      <c r="Q210" s="147">
        <f t="shared" si="59"/>
        <v>2200.09</v>
      </c>
      <c r="R210" s="36">
        <v>0</v>
      </c>
      <c r="S210" s="37"/>
      <c r="T210" s="53"/>
    </row>
    <row r="211" spans="1:20" ht="15.75" thickBot="1">
      <c r="A211" s="52"/>
      <c r="B211" s="46"/>
      <c r="C211" s="115">
        <f>SUM(C208:C210)</f>
        <v>3136.32</v>
      </c>
      <c r="D211" s="64">
        <f>SUM(D208:D210)</f>
        <v>189.18</v>
      </c>
      <c r="E211" s="52">
        <f>SUM(E208:E210)</f>
        <v>416.09000000000003</v>
      </c>
      <c r="F211" s="66">
        <f t="shared" si="60"/>
        <v>259.764987</v>
      </c>
      <c r="G211" s="66">
        <f t="shared" si="61"/>
        <v>156.325013</v>
      </c>
      <c r="H211" s="145">
        <f>SUM(H208:H210)</f>
        <v>174.29999999999998</v>
      </c>
      <c r="I211" s="144">
        <f t="shared" si="57"/>
        <v>590.39</v>
      </c>
      <c r="J211" s="46">
        <f>SUM(J208:J210)</f>
        <v>539.7</v>
      </c>
      <c r="K211" s="64">
        <f>SUM(K208:K210)</f>
        <v>46.58</v>
      </c>
      <c r="L211" s="143">
        <f t="shared" si="63"/>
        <v>4502.17</v>
      </c>
      <c r="M211" s="99">
        <f>SUM(M208:M210)</f>
        <v>195.95999999999998</v>
      </c>
      <c r="N211" s="115">
        <f>SUM(N208:N210)</f>
        <v>243</v>
      </c>
      <c r="O211" s="64">
        <f>SUM(O208:O210)</f>
        <v>2084.3999999999996</v>
      </c>
      <c r="P211" s="143">
        <f t="shared" si="62"/>
        <v>2523.3599999999997</v>
      </c>
      <c r="Q211" s="139">
        <f t="shared" si="59"/>
        <v>7025.53</v>
      </c>
      <c r="R211" s="161"/>
      <c r="S211" s="107"/>
      <c r="T211" s="99"/>
    </row>
    <row r="212" spans="1:20" ht="15">
      <c r="A212" s="36" t="s">
        <v>42</v>
      </c>
      <c r="B212" s="23">
        <v>53</v>
      </c>
      <c r="C212" s="153">
        <v>900.24</v>
      </c>
      <c r="D212" s="84">
        <v>533.17</v>
      </c>
      <c r="E212" s="84">
        <v>1094.51</v>
      </c>
      <c r="F212" s="45">
        <f t="shared" si="60"/>
        <v>683.302593</v>
      </c>
      <c r="G212" s="45">
        <f t="shared" si="61"/>
        <v>411.207407</v>
      </c>
      <c r="H212" s="160">
        <v>70.99</v>
      </c>
      <c r="I212" s="159">
        <f t="shared" si="57"/>
        <v>1165.5</v>
      </c>
      <c r="J212" s="84">
        <v>809.55</v>
      </c>
      <c r="K212" s="84">
        <v>10.75</v>
      </c>
      <c r="L212" s="156">
        <f t="shared" si="63"/>
        <v>3419.21</v>
      </c>
      <c r="M212" s="84">
        <v>188.16</v>
      </c>
      <c r="N212" s="153">
        <v>69.75</v>
      </c>
      <c r="O212" s="84">
        <v>598.3</v>
      </c>
      <c r="P212" s="156">
        <f t="shared" si="62"/>
        <v>856.2099999999999</v>
      </c>
      <c r="Q212" s="154">
        <f t="shared" si="59"/>
        <v>4275.42</v>
      </c>
      <c r="R212" s="83">
        <v>3681.91</v>
      </c>
      <c r="S212" s="84">
        <v>27950</v>
      </c>
      <c r="T212" s="23">
        <v>53</v>
      </c>
    </row>
    <row r="213" spans="1:20" ht="15">
      <c r="A213" s="36" t="s">
        <v>41</v>
      </c>
      <c r="B213" s="36"/>
      <c r="C213" s="153">
        <v>900.24</v>
      </c>
      <c r="D213" s="36">
        <v>647.45</v>
      </c>
      <c r="E213" s="36">
        <v>1220.64</v>
      </c>
      <c r="F213" s="41">
        <f t="shared" si="60"/>
        <v>762.045552</v>
      </c>
      <c r="G213" s="41">
        <f t="shared" si="61"/>
        <v>458.594448</v>
      </c>
      <c r="H213" s="158">
        <v>27.59</v>
      </c>
      <c r="I213" s="157">
        <f t="shared" si="57"/>
        <v>1248.23</v>
      </c>
      <c r="J213" s="84">
        <v>809.55</v>
      </c>
      <c r="K213" s="36">
        <v>7.91</v>
      </c>
      <c r="L213" s="156">
        <f t="shared" si="63"/>
        <v>3613.38</v>
      </c>
      <c r="M213" s="13">
        <v>186.33</v>
      </c>
      <c r="N213" s="153">
        <v>69.75</v>
      </c>
      <c r="O213" s="84">
        <v>598.3</v>
      </c>
      <c r="P213" s="155">
        <f t="shared" si="62"/>
        <v>854.38</v>
      </c>
      <c r="Q213" s="178">
        <f t="shared" si="59"/>
        <v>4467.76</v>
      </c>
      <c r="R213" s="36">
        <v>4275.42</v>
      </c>
      <c r="S213" s="36">
        <v>474648</v>
      </c>
      <c r="T213" s="25"/>
    </row>
    <row r="214" spans="1:20" ht="15.75" thickBot="1">
      <c r="A214" s="37" t="s">
        <v>40</v>
      </c>
      <c r="B214" s="37"/>
      <c r="C214" s="153">
        <v>900.24</v>
      </c>
      <c r="D214" s="37">
        <v>680.78</v>
      </c>
      <c r="E214" s="37">
        <v>1185.59</v>
      </c>
      <c r="F214" s="55">
        <f t="shared" si="60"/>
        <v>740.1638370000001</v>
      </c>
      <c r="G214" s="55">
        <f t="shared" si="61"/>
        <v>445.4261629999999</v>
      </c>
      <c r="H214" s="152">
        <v>51.52</v>
      </c>
      <c r="I214" s="151">
        <f t="shared" si="57"/>
        <v>1237.11</v>
      </c>
      <c r="J214" s="36">
        <v>0</v>
      </c>
      <c r="K214" s="37">
        <v>9.41</v>
      </c>
      <c r="L214" s="156">
        <f t="shared" si="63"/>
        <v>2827.54</v>
      </c>
      <c r="M214" s="13">
        <v>213.39</v>
      </c>
      <c r="N214" s="153">
        <v>69.75</v>
      </c>
      <c r="O214" s="84">
        <v>598.3</v>
      </c>
      <c r="P214" s="148">
        <f t="shared" si="62"/>
        <v>881.4399999999999</v>
      </c>
      <c r="Q214" s="178">
        <f t="shared" si="59"/>
        <v>3708.98</v>
      </c>
      <c r="R214" s="36">
        <v>4467.76</v>
      </c>
      <c r="S214" s="37">
        <v>247426</v>
      </c>
      <c r="T214" s="53"/>
    </row>
    <row r="215" spans="1:20" ht="15.75" thickBot="1">
      <c r="A215" s="52"/>
      <c r="B215" s="46"/>
      <c r="C215" s="115">
        <f>SUM(C212:C214)</f>
        <v>2700.7200000000003</v>
      </c>
      <c r="D215" s="64">
        <f>SUM(D212:D214)</f>
        <v>1861.3999999999999</v>
      </c>
      <c r="E215" s="52">
        <f>SUM(E212:E214)</f>
        <v>3500.74</v>
      </c>
      <c r="F215" s="66">
        <f t="shared" si="60"/>
        <v>2185.511982</v>
      </c>
      <c r="G215" s="66">
        <f t="shared" si="61"/>
        <v>1315.2280179999998</v>
      </c>
      <c r="H215" s="145">
        <f>SUM(H212:H214)</f>
        <v>150.1</v>
      </c>
      <c r="I215" s="144">
        <f t="shared" si="57"/>
        <v>3650.8399999999997</v>
      </c>
      <c r="J215" s="46">
        <f aca="true" t="shared" si="64" ref="J215:O215">SUM(J212:J214)</f>
        <v>1619.1</v>
      </c>
      <c r="K215" s="46">
        <f t="shared" si="64"/>
        <v>28.07</v>
      </c>
      <c r="L215" s="165">
        <f t="shared" si="64"/>
        <v>9860.130000000001</v>
      </c>
      <c r="M215" s="46">
        <f t="shared" si="64"/>
        <v>587.88</v>
      </c>
      <c r="N215" s="115">
        <f t="shared" si="64"/>
        <v>209.25</v>
      </c>
      <c r="O215" s="64">
        <f t="shared" si="64"/>
        <v>1794.8999999999999</v>
      </c>
      <c r="P215" s="188">
        <f t="shared" si="62"/>
        <v>2592.0299999999997</v>
      </c>
      <c r="Q215" s="187">
        <f>SUM(Q212:Q214)</f>
        <v>12452.16</v>
      </c>
      <c r="R215" s="161"/>
      <c r="S215" s="107"/>
      <c r="T215" s="99"/>
    </row>
    <row r="216" spans="1:20" ht="15">
      <c r="A216" s="36" t="s">
        <v>42</v>
      </c>
      <c r="B216" s="23">
        <v>54</v>
      </c>
      <c r="C216" s="153">
        <v>911.86</v>
      </c>
      <c r="D216" s="84">
        <v>114.29</v>
      </c>
      <c r="E216" s="84">
        <v>188.55</v>
      </c>
      <c r="F216" s="45">
        <f t="shared" si="60"/>
        <v>117.71176500000001</v>
      </c>
      <c r="G216" s="45">
        <f t="shared" si="61"/>
        <v>70.838235</v>
      </c>
      <c r="H216" s="160">
        <v>71.91</v>
      </c>
      <c r="I216" s="159">
        <f t="shared" si="57"/>
        <v>260.46000000000004</v>
      </c>
      <c r="J216" s="84">
        <v>539.7</v>
      </c>
      <c r="K216" s="84">
        <v>15.56</v>
      </c>
      <c r="L216" s="156">
        <f>C216+D216+I216+J216+K216</f>
        <v>1841.8700000000001</v>
      </c>
      <c r="M216" s="84">
        <v>125.44</v>
      </c>
      <c r="N216" s="153">
        <v>70.65</v>
      </c>
      <c r="O216" s="84">
        <v>606.02</v>
      </c>
      <c r="P216" s="156">
        <f t="shared" si="62"/>
        <v>802.11</v>
      </c>
      <c r="Q216" s="185">
        <f aca="true" t="shared" si="65" ref="Q216:Q222">L216+P216</f>
        <v>2643.98</v>
      </c>
      <c r="R216" s="83">
        <v>0</v>
      </c>
      <c r="S216" s="23"/>
      <c r="T216" s="23">
        <v>54</v>
      </c>
    </row>
    <row r="217" spans="1:20" ht="15">
      <c r="A217" s="36" t="s">
        <v>41</v>
      </c>
      <c r="B217" s="36"/>
      <c r="C217" s="153">
        <v>911.86</v>
      </c>
      <c r="D217" s="36">
        <v>189.47</v>
      </c>
      <c r="E217" s="36">
        <v>278.94</v>
      </c>
      <c r="F217" s="41">
        <f t="shared" si="60"/>
        <v>174.142242</v>
      </c>
      <c r="G217" s="41">
        <f t="shared" si="61"/>
        <v>104.79775799999999</v>
      </c>
      <c r="H217" s="158">
        <v>27.95</v>
      </c>
      <c r="I217" s="157">
        <f t="shared" si="57"/>
        <v>306.89</v>
      </c>
      <c r="J217" s="84">
        <v>539.7</v>
      </c>
      <c r="K217" s="36">
        <v>11.45</v>
      </c>
      <c r="L217" s="156">
        <f>C217+D217+I217+J217+K217</f>
        <v>1959.37</v>
      </c>
      <c r="M217" s="13">
        <v>124.22</v>
      </c>
      <c r="N217" s="153">
        <v>70.65</v>
      </c>
      <c r="O217" s="84">
        <v>606.02</v>
      </c>
      <c r="P217" s="155">
        <f t="shared" si="62"/>
        <v>800.89</v>
      </c>
      <c r="Q217" s="185">
        <f t="shared" si="65"/>
        <v>2760.2599999999998</v>
      </c>
      <c r="R217" s="36">
        <v>0</v>
      </c>
      <c r="S217" s="36"/>
      <c r="T217" s="25"/>
    </row>
    <row r="218" spans="1:20" ht="15.75" thickBot="1">
      <c r="A218" s="37" t="s">
        <v>40</v>
      </c>
      <c r="B218" s="37"/>
      <c r="C218" s="153">
        <v>911.86</v>
      </c>
      <c r="D218" s="37">
        <v>146.16</v>
      </c>
      <c r="E218" s="37">
        <v>215.2</v>
      </c>
      <c r="F218" s="55">
        <f t="shared" si="60"/>
        <v>134.34936</v>
      </c>
      <c r="G218" s="55">
        <f t="shared" si="61"/>
        <v>80.85063999999998</v>
      </c>
      <c r="H218" s="152">
        <v>52.18</v>
      </c>
      <c r="I218" s="151">
        <f t="shared" si="57"/>
        <v>267.38</v>
      </c>
      <c r="J218" s="36">
        <v>0</v>
      </c>
      <c r="K218" s="37">
        <v>13.62</v>
      </c>
      <c r="L218" s="156">
        <f>C218+D218+I218+J218+K218</f>
        <v>1339.02</v>
      </c>
      <c r="M218" s="13">
        <v>142.26</v>
      </c>
      <c r="N218" s="153">
        <v>70.65</v>
      </c>
      <c r="O218" s="84">
        <v>606.02</v>
      </c>
      <c r="P218" s="148">
        <f t="shared" si="62"/>
        <v>818.93</v>
      </c>
      <c r="Q218" s="184">
        <f t="shared" si="65"/>
        <v>2157.95</v>
      </c>
      <c r="R218" s="36">
        <v>1599.87</v>
      </c>
      <c r="S218" s="37">
        <v>77487</v>
      </c>
      <c r="T218" s="53"/>
    </row>
    <row r="219" spans="1:20" ht="15.75" thickBot="1">
      <c r="A219" s="52"/>
      <c r="B219" s="46"/>
      <c r="C219" s="115">
        <f>SUM(C216:C218)</f>
        <v>2735.58</v>
      </c>
      <c r="D219" s="64">
        <f>SUM(D216:D218)</f>
        <v>449.91999999999996</v>
      </c>
      <c r="E219" s="52">
        <f>SUM(E216:E218)</f>
        <v>682.69</v>
      </c>
      <c r="F219" s="66">
        <f t="shared" si="60"/>
        <v>426.20336700000007</v>
      </c>
      <c r="G219" s="66">
        <f t="shared" si="61"/>
        <v>256.486633</v>
      </c>
      <c r="H219" s="145">
        <f>SUM(H216:H218)</f>
        <v>152.04</v>
      </c>
      <c r="I219" s="144">
        <f t="shared" si="57"/>
        <v>834.73</v>
      </c>
      <c r="J219" s="46">
        <f aca="true" t="shared" si="66" ref="J219:O219">SUM(J216:J218)</f>
        <v>1079.4</v>
      </c>
      <c r="K219" s="46">
        <f t="shared" si="66"/>
        <v>40.629999999999995</v>
      </c>
      <c r="L219" s="165">
        <f t="shared" si="66"/>
        <v>5140.26</v>
      </c>
      <c r="M219" s="46">
        <f t="shared" si="66"/>
        <v>391.91999999999996</v>
      </c>
      <c r="N219" s="115">
        <f t="shared" si="66"/>
        <v>211.95000000000002</v>
      </c>
      <c r="O219" s="64">
        <f t="shared" si="66"/>
        <v>1818.06</v>
      </c>
      <c r="P219" s="143">
        <f t="shared" si="62"/>
        <v>2421.93</v>
      </c>
      <c r="Q219" s="139">
        <f t="shared" si="65"/>
        <v>7562.1900000000005</v>
      </c>
      <c r="R219" s="161"/>
      <c r="S219" s="107"/>
      <c r="T219" s="99"/>
    </row>
    <row r="220" spans="1:20" ht="15">
      <c r="A220" s="36" t="s">
        <v>42</v>
      </c>
      <c r="B220" s="23">
        <v>55</v>
      </c>
      <c r="C220" s="153">
        <v>1373.59</v>
      </c>
      <c r="D220" s="84">
        <v>120.3</v>
      </c>
      <c r="E220" s="84">
        <v>368.91</v>
      </c>
      <c r="F220" s="45">
        <f t="shared" si="60"/>
        <v>230.31051300000001</v>
      </c>
      <c r="G220" s="45">
        <f t="shared" si="61"/>
        <v>138.599487</v>
      </c>
      <c r="H220" s="160">
        <v>108.32</v>
      </c>
      <c r="I220" s="159">
        <f t="shared" si="57"/>
        <v>477.23</v>
      </c>
      <c r="J220" s="84">
        <v>207.45</v>
      </c>
      <c r="K220" s="84">
        <v>23.44</v>
      </c>
      <c r="L220" s="156">
        <f aca="true" t="shared" si="67" ref="L220:L250">C220+D220+I220+J220+K220</f>
        <v>2202.0099999999998</v>
      </c>
      <c r="M220" s="84">
        <v>125.44</v>
      </c>
      <c r="N220" s="153">
        <v>106.43</v>
      </c>
      <c r="O220" s="84">
        <v>912.89</v>
      </c>
      <c r="P220" s="156">
        <f t="shared" si="62"/>
        <v>1144.76</v>
      </c>
      <c r="Q220" s="154">
        <f t="shared" si="65"/>
        <v>3346.7699999999995</v>
      </c>
      <c r="R220" s="83">
        <v>0</v>
      </c>
      <c r="S220" s="23"/>
      <c r="T220" s="23">
        <v>55</v>
      </c>
    </row>
    <row r="221" spans="1:20" ht="15">
      <c r="A221" s="36" t="s">
        <v>41</v>
      </c>
      <c r="B221" s="36"/>
      <c r="C221" s="153">
        <v>1373.59</v>
      </c>
      <c r="D221" s="36">
        <v>180.45</v>
      </c>
      <c r="E221" s="36">
        <v>368.91</v>
      </c>
      <c r="F221" s="41">
        <f t="shared" si="60"/>
        <v>230.31051300000001</v>
      </c>
      <c r="G221" s="41">
        <f t="shared" si="61"/>
        <v>138.599487</v>
      </c>
      <c r="H221" s="158">
        <v>42.1</v>
      </c>
      <c r="I221" s="157">
        <f t="shared" si="57"/>
        <v>411.01000000000005</v>
      </c>
      <c r="J221" s="36">
        <v>120.48</v>
      </c>
      <c r="K221" s="36">
        <v>17.25</v>
      </c>
      <c r="L221" s="156">
        <f t="shared" si="67"/>
        <v>2102.7799999999997</v>
      </c>
      <c r="M221" s="13">
        <v>124.22</v>
      </c>
      <c r="N221" s="153">
        <v>106.43</v>
      </c>
      <c r="O221" s="84">
        <v>912.89</v>
      </c>
      <c r="P221" s="155">
        <f t="shared" si="62"/>
        <v>1143.54</v>
      </c>
      <c r="Q221" s="178">
        <f t="shared" si="65"/>
        <v>3246.3199999999997</v>
      </c>
      <c r="R221" s="36">
        <v>0</v>
      </c>
      <c r="S221" s="36"/>
      <c r="T221" s="25"/>
    </row>
    <row r="222" spans="1:20" ht="15.75" thickBot="1">
      <c r="A222" s="37" t="s">
        <v>40</v>
      </c>
      <c r="B222" s="37"/>
      <c r="C222" s="153">
        <v>1373.59</v>
      </c>
      <c r="D222" s="37">
        <v>120.3</v>
      </c>
      <c r="E222" s="37">
        <v>327.92</v>
      </c>
      <c r="F222" s="55">
        <f t="shared" si="60"/>
        <v>204.720456</v>
      </c>
      <c r="G222" s="55">
        <f t="shared" si="61"/>
        <v>123.199544</v>
      </c>
      <c r="H222" s="152">
        <v>78.6</v>
      </c>
      <c r="I222" s="151">
        <f t="shared" si="57"/>
        <v>406.52</v>
      </c>
      <c r="J222" s="37">
        <v>166.69</v>
      </c>
      <c r="K222" s="37">
        <v>20.51</v>
      </c>
      <c r="L222" s="150">
        <f t="shared" si="67"/>
        <v>2087.61</v>
      </c>
      <c r="M222" s="13">
        <v>142.26</v>
      </c>
      <c r="N222" s="153">
        <v>106.43</v>
      </c>
      <c r="O222" s="84">
        <v>912.89</v>
      </c>
      <c r="P222" s="148">
        <f t="shared" si="62"/>
        <v>1161.58</v>
      </c>
      <c r="Q222" s="178">
        <f t="shared" si="65"/>
        <v>3249.19</v>
      </c>
      <c r="R222" s="36">
        <v>10000</v>
      </c>
      <c r="S222" s="37">
        <v>668278</v>
      </c>
      <c r="T222" s="53"/>
    </row>
    <row r="223" spans="1:20" ht="15.75" thickBot="1">
      <c r="A223" s="52"/>
      <c r="B223" s="46"/>
      <c r="C223" s="115">
        <f>SUM(C220:C222)</f>
        <v>4120.7699999999995</v>
      </c>
      <c r="D223" s="64">
        <f>SUM(D220:D222)</f>
        <v>421.05</v>
      </c>
      <c r="E223" s="52">
        <f>SUM(E220:E222)</f>
        <v>1065.74</v>
      </c>
      <c r="F223" s="66">
        <f t="shared" si="60"/>
        <v>665.341482</v>
      </c>
      <c r="G223" s="66">
        <f t="shared" si="61"/>
        <v>400.39851799999997</v>
      </c>
      <c r="H223" s="145">
        <f>SUM(H220:H222)</f>
        <v>229.01999999999998</v>
      </c>
      <c r="I223" s="144">
        <f t="shared" si="57"/>
        <v>1294.76</v>
      </c>
      <c r="J223" s="46">
        <f>SUM(J220:J222)</f>
        <v>494.62</v>
      </c>
      <c r="K223" s="64">
        <f>SUM(K220:K222)</f>
        <v>61.2</v>
      </c>
      <c r="L223" s="143">
        <f t="shared" si="67"/>
        <v>6392.4</v>
      </c>
      <c r="M223" s="99">
        <f>SUM(M220:M222)</f>
        <v>391.91999999999996</v>
      </c>
      <c r="N223" s="115">
        <f>SUM(N220:N222)</f>
        <v>319.29</v>
      </c>
      <c r="O223" s="64">
        <f>SUM(O220:O222)</f>
        <v>2738.67</v>
      </c>
      <c r="P223" s="143">
        <f t="shared" si="62"/>
        <v>3449.88</v>
      </c>
      <c r="Q223" s="187">
        <f>SUM(Q220:Q222)</f>
        <v>9842.279999999999</v>
      </c>
      <c r="R223" s="161"/>
      <c r="S223" s="107"/>
      <c r="T223" s="99"/>
    </row>
    <row r="224" spans="1:20" ht="15">
      <c r="A224" s="36" t="s">
        <v>42</v>
      </c>
      <c r="B224" s="23">
        <v>56</v>
      </c>
      <c r="C224" s="153">
        <v>987.36</v>
      </c>
      <c r="D224" s="84">
        <v>0</v>
      </c>
      <c r="E224" s="84">
        <v>0</v>
      </c>
      <c r="F224" s="45">
        <v>0</v>
      </c>
      <c r="G224" s="45">
        <f t="shared" si="61"/>
        <v>0</v>
      </c>
      <c r="H224" s="160">
        <v>77.86</v>
      </c>
      <c r="I224" s="159">
        <f t="shared" si="57"/>
        <v>77.86</v>
      </c>
      <c r="J224" s="84">
        <v>0</v>
      </c>
      <c r="K224" s="84">
        <v>16.85</v>
      </c>
      <c r="L224" s="156">
        <f t="shared" si="67"/>
        <v>1082.07</v>
      </c>
      <c r="M224" s="84">
        <v>0</v>
      </c>
      <c r="N224" s="153">
        <v>76.5</v>
      </c>
      <c r="O224" s="84">
        <v>656.2</v>
      </c>
      <c r="P224" s="156">
        <f t="shared" si="62"/>
        <v>732.7</v>
      </c>
      <c r="Q224" s="185">
        <f aca="true" t="shared" si="68" ref="Q224:Q230">L224+P224</f>
        <v>1814.77</v>
      </c>
      <c r="R224" s="83">
        <v>8800</v>
      </c>
      <c r="S224" s="84">
        <v>92396</v>
      </c>
      <c r="T224" s="23">
        <v>56</v>
      </c>
    </row>
    <row r="225" spans="1:20" ht="15">
      <c r="A225" s="36" t="s">
        <v>41</v>
      </c>
      <c r="B225" s="36"/>
      <c r="C225" s="153">
        <v>987.36</v>
      </c>
      <c r="D225" s="36">
        <v>0</v>
      </c>
      <c r="E225" s="36">
        <v>0</v>
      </c>
      <c r="F225" s="41">
        <f aca="true" t="shared" si="69" ref="F225:F247">E225-G225</f>
        <v>0</v>
      </c>
      <c r="G225" s="41">
        <f t="shared" si="61"/>
        <v>0</v>
      </c>
      <c r="H225" s="186">
        <v>30.26</v>
      </c>
      <c r="I225" s="159">
        <f t="shared" si="57"/>
        <v>30.26</v>
      </c>
      <c r="J225" s="84">
        <v>0</v>
      </c>
      <c r="K225" s="36">
        <v>12.4</v>
      </c>
      <c r="L225" s="156">
        <f t="shared" si="67"/>
        <v>1030.02</v>
      </c>
      <c r="M225" s="13">
        <v>0</v>
      </c>
      <c r="N225" s="153">
        <v>76.5</v>
      </c>
      <c r="O225" s="84">
        <v>656.2</v>
      </c>
      <c r="P225" s="155">
        <f t="shared" si="62"/>
        <v>732.7</v>
      </c>
      <c r="Q225" s="185">
        <f t="shared" si="68"/>
        <v>1762.72</v>
      </c>
      <c r="R225" s="36">
        <v>0</v>
      </c>
      <c r="S225" s="36"/>
      <c r="T225" s="25"/>
    </row>
    <row r="226" spans="1:20" ht="15.75" thickBot="1">
      <c r="A226" s="37" t="s">
        <v>40</v>
      </c>
      <c r="B226" s="37"/>
      <c r="C226" s="153">
        <v>987.36</v>
      </c>
      <c r="D226" s="37">
        <v>18.65</v>
      </c>
      <c r="E226" s="37">
        <v>23.9</v>
      </c>
      <c r="F226" s="55">
        <f t="shared" si="69"/>
        <v>14.92077</v>
      </c>
      <c r="G226" s="55">
        <f t="shared" si="61"/>
        <v>8.97923</v>
      </c>
      <c r="H226" s="152">
        <v>56.5</v>
      </c>
      <c r="I226" s="151">
        <f t="shared" si="57"/>
        <v>80.4</v>
      </c>
      <c r="J226" s="36">
        <v>0</v>
      </c>
      <c r="K226" s="37">
        <v>14.74</v>
      </c>
      <c r="L226" s="150">
        <f t="shared" si="67"/>
        <v>1101.15</v>
      </c>
      <c r="M226" s="13">
        <v>0</v>
      </c>
      <c r="N226" s="153">
        <v>76.5</v>
      </c>
      <c r="O226" s="84">
        <v>656.2</v>
      </c>
      <c r="P226" s="148">
        <f t="shared" si="62"/>
        <v>732.7</v>
      </c>
      <c r="Q226" s="184">
        <f t="shared" si="68"/>
        <v>1833.8500000000001</v>
      </c>
      <c r="R226" s="36">
        <v>0</v>
      </c>
      <c r="S226" s="37"/>
      <c r="T226" s="53"/>
    </row>
    <row r="227" spans="1:20" ht="15.75" thickBot="1">
      <c r="A227" s="36"/>
      <c r="B227" s="46"/>
      <c r="C227" s="115">
        <f>SUM(C224:C226)</f>
        <v>2962.08</v>
      </c>
      <c r="D227" s="64">
        <f>SUM(D224:D226)</f>
        <v>18.65</v>
      </c>
      <c r="E227" s="52">
        <f>SUM(E224:E226)</f>
        <v>23.9</v>
      </c>
      <c r="F227" s="66">
        <f t="shared" si="69"/>
        <v>14.92077</v>
      </c>
      <c r="G227" s="163">
        <f t="shared" si="61"/>
        <v>8.97923</v>
      </c>
      <c r="H227" s="162">
        <f>SUM(H224:H226)</f>
        <v>164.62</v>
      </c>
      <c r="I227" s="115">
        <f t="shared" si="57"/>
        <v>188.52</v>
      </c>
      <c r="J227" s="46">
        <f>SUM(J224:J226)</f>
        <v>0</v>
      </c>
      <c r="K227" s="64">
        <f>SUM(K224:K226)</f>
        <v>43.99</v>
      </c>
      <c r="L227" s="143">
        <f t="shared" si="67"/>
        <v>3213.24</v>
      </c>
      <c r="M227" s="99">
        <f>SUM(M224:M226)</f>
        <v>0</v>
      </c>
      <c r="N227" s="115">
        <f>SUM(N224:N226)</f>
        <v>229.5</v>
      </c>
      <c r="O227" s="64">
        <f>SUM(O224:O226)</f>
        <v>1968.6000000000001</v>
      </c>
      <c r="P227" s="143">
        <f t="shared" si="62"/>
        <v>2198.1000000000004</v>
      </c>
      <c r="Q227" s="139">
        <f t="shared" si="68"/>
        <v>5411.34</v>
      </c>
      <c r="R227" s="161"/>
      <c r="S227" s="107"/>
      <c r="T227" s="99"/>
    </row>
    <row r="228" spans="1:20" ht="15">
      <c r="A228" s="36" t="s">
        <v>42</v>
      </c>
      <c r="B228" s="23">
        <v>57</v>
      </c>
      <c r="C228" s="153">
        <v>900.24</v>
      </c>
      <c r="D228" s="84">
        <v>30.08</v>
      </c>
      <c r="E228" s="84">
        <v>110.67</v>
      </c>
      <c r="F228" s="45">
        <f t="shared" si="69"/>
        <v>69.09128100000001</v>
      </c>
      <c r="G228" s="45">
        <f t="shared" si="61"/>
        <v>41.578719</v>
      </c>
      <c r="H228" s="160">
        <v>70.99</v>
      </c>
      <c r="I228" s="159">
        <f t="shared" si="57"/>
        <v>181.66000000000003</v>
      </c>
      <c r="J228" s="179">
        <v>0</v>
      </c>
      <c r="K228" s="84">
        <v>15.36</v>
      </c>
      <c r="L228" s="156">
        <f t="shared" si="67"/>
        <v>1127.34</v>
      </c>
      <c r="M228" s="84">
        <v>0</v>
      </c>
      <c r="N228" s="153">
        <v>69.75</v>
      </c>
      <c r="O228" s="84">
        <v>598.3</v>
      </c>
      <c r="P228" s="156">
        <f t="shared" si="62"/>
        <v>668.05</v>
      </c>
      <c r="Q228" s="154">
        <f t="shared" si="68"/>
        <v>1795.3899999999999</v>
      </c>
      <c r="R228" s="83">
        <v>0</v>
      </c>
      <c r="S228" s="23"/>
      <c r="T228" s="23">
        <v>57</v>
      </c>
    </row>
    <row r="229" spans="1:20" ht="15">
      <c r="A229" s="36" t="s">
        <v>41</v>
      </c>
      <c r="B229" s="36"/>
      <c r="C229" s="153">
        <v>900.24</v>
      </c>
      <c r="D229" s="36">
        <v>6.01</v>
      </c>
      <c r="E229" s="36">
        <v>77.88</v>
      </c>
      <c r="F229" s="41">
        <f t="shared" si="69"/>
        <v>48.620484</v>
      </c>
      <c r="G229" s="41">
        <f t="shared" si="61"/>
        <v>29.259515999999998</v>
      </c>
      <c r="H229" s="158">
        <v>27.59</v>
      </c>
      <c r="I229" s="157">
        <f t="shared" si="57"/>
        <v>105.47</v>
      </c>
      <c r="J229" s="172">
        <v>0</v>
      </c>
      <c r="K229" s="36">
        <v>11.31</v>
      </c>
      <c r="L229" s="156">
        <f t="shared" si="67"/>
        <v>1023.03</v>
      </c>
      <c r="M229" s="13">
        <v>0</v>
      </c>
      <c r="N229" s="153">
        <v>69.75</v>
      </c>
      <c r="O229" s="84">
        <v>598.3</v>
      </c>
      <c r="P229" s="155">
        <f t="shared" si="62"/>
        <v>668.05</v>
      </c>
      <c r="Q229" s="178">
        <f t="shared" si="68"/>
        <v>1691.08</v>
      </c>
      <c r="R229" s="36">
        <v>0</v>
      </c>
      <c r="S229" s="36"/>
      <c r="T229" s="25"/>
    </row>
    <row r="230" spans="1:20" ht="15.75" thickBot="1">
      <c r="A230" s="37" t="s">
        <v>40</v>
      </c>
      <c r="B230" s="37"/>
      <c r="C230" s="153">
        <v>900.24</v>
      </c>
      <c r="D230" s="37">
        <v>12.03</v>
      </c>
      <c r="E230" s="37">
        <v>81.98</v>
      </c>
      <c r="F230" s="55">
        <f t="shared" si="69"/>
        <v>51.180114</v>
      </c>
      <c r="G230" s="55">
        <f t="shared" si="61"/>
        <v>30.799886</v>
      </c>
      <c r="H230" s="152">
        <v>51.52</v>
      </c>
      <c r="I230" s="151">
        <f t="shared" si="57"/>
        <v>133.5</v>
      </c>
      <c r="J230" s="170">
        <v>0</v>
      </c>
      <c r="K230" s="37">
        <v>13.44</v>
      </c>
      <c r="L230" s="150">
        <f t="shared" si="67"/>
        <v>1059.21</v>
      </c>
      <c r="M230" s="13">
        <v>0</v>
      </c>
      <c r="N230" s="153">
        <v>69.75</v>
      </c>
      <c r="O230" s="84">
        <v>598.3</v>
      </c>
      <c r="P230" s="148">
        <f t="shared" si="62"/>
        <v>668.05</v>
      </c>
      <c r="Q230" s="177">
        <f t="shared" si="68"/>
        <v>1727.26</v>
      </c>
      <c r="R230" s="36">
        <v>1500</v>
      </c>
      <c r="S230" s="37">
        <v>591582</v>
      </c>
      <c r="T230" s="53"/>
    </row>
    <row r="231" spans="1:20" ht="15.75" thickBot="1">
      <c r="A231" s="52"/>
      <c r="B231" s="46"/>
      <c r="C231" s="115">
        <f>SUM(C228:C230)</f>
        <v>2700.7200000000003</v>
      </c>
      <c r="D231" s="64">
        <f>SUM(D228:D230)</f>
        <v>48.12</v>
      </c>
      <c r="E231" s="52">
        <f>SUM(E228:E230)</f>
        <v>270.53000000000003</v>
      </c>
      <c r="F231" s="66">
        <f t="shared" si="69"/>
        <v>168.89187900000002</v>
      </c>
      <c r="G231" s="66">
        <f t="shared" si="61"/>
        <v>101.63812100000001</v>
      </c>
      <c r="H231" s="145">
        <f>SUM(H228:H230)</f>
        <v>150.1</v>
      </c>
      <c r="I231" s="144">
        <f t="shared" si="57"/>
        <v>420.63</v>
      </c>
      <c r="J231" s="46">
        <f>SUM(J228:J230)</f>
        <v>0</v>
      </c>
      <c r="K231" s="64">
        <f>SUM(K228:K230)</f>
        <v>40.11</v>
      </c>
      <c r="L231" s="143">
        <f t="shared" si="67"/>
        <v>3209.5800000000004</v>
      </c>
      <c r="M231" s="99">
        <f>SUM(M228:M230)</f>
        <v>0</v>
      </c>
      <c r="N231" s="115">
        <f>SUM(N228:N230)</f>
        <v>209.25</v>
      </c>
      <c r="O231" s="64">
        <f>SUM(O228:O230)</f>
        <v>1794.8999999999999</v>
      </c>
      <c r="P231" s="143">
        <f t="shared" si="62"/>
        <v>2004.1499999999999</v>
      </c>
      <c r="Q231" s="139">
        <f>SUM(Q228:Q230)</f>
        <v>5213.73</v>
      </c>
      <c r="R231" s="161"/>
      <c r="S231" s="107"/>
      <c r="T231" s="99"/>
    </row>
    <row r="232" spans="1:20" ht="15">
      <c r="A232" s="36" t="s">
        <v>42</v>
      </c>
      <c r="B232" s="23">
        <v>58</v>
      </c>
      <c r="C232" s="153">
        <v>923.47</v>
      </c>
      <c r="D232" s="84">
        <v>66.47</v>
      </c>
      <c r="E232" s="84">
        <v>136.58</v>
      </c>
      <c r="F232" s="45">
        <f t="shared" si="69"/>
        <v>85.26689400000001</v>
      </c>
      <c r="G232" s="45">
        <f t="shared" si="61"/>
        <v>51.313106000000005</v>
      </c>
      <c r="H232" s="160">
        <v>72.82</v>
      </c>
      <c r="I232" s="159">
        <f t="shared" si="57"/>
        <v>209.4</v>
      </c>
      <c r="J232" s="84">
        <v>60.15</v>
      </c>
      <c r="K232" s="84">
        <v>15.76</v>
      </c>
      <c r="L232" s="156">
        <f t="shared" si="67"/>
        <v>1275.2500000000002</v>
      </c>
      <c r="M232" s="84">
        <v>62.72</v>
      </c>
      <c r="N232" s="153">
        <v>71.55</v>
      </c>
      <c r="O232" s="84">
        <v>613.74</v>
      </c>
      <c r="P232" s="156">
        <f t="shared" si="62"/>
        <v>748.01</v>
      </c>
      <c r="Q232" s="154">
        <f aca="true" t="shared" si="70" ref="Q232:Q242">L232+P232</f>
        <v>2023.2600000000002</v>
      </c>
      <c r="R232" s="83">
        <v>0</v>
      </c>
      <c r="S232" s="23"/>
      <c r="T232" s="23">
        <v>58</v>
      </c>
    </row>
    <row r="233" spans="1:20" ht="15">
      <c r="A233" s="36" t="s">
        <v>41</v>
      </c>
      <c r="B233" s="36"/>
      <c r="C233" s="153">
        <v>923.47</v>
      </c>
      <c r="D233" s="36">
        <v>82.77</v>
      </c>
      <c r="E233" s="36">
        <v>121.41</v>
      </c>
      <c r="F233" s="41">
        <f t="shared" si="69"/>
        <v>75.79626300000001</v>
      </c>
      <c r="G233" s="41">
        <f t="shared" si="61"/>
        <v>45.61373699999999</v>
      </c>
      <c r="H233" s="158">
        <v>28.3</v>
      </c>
      <c r="I233" s="157">
        <f t="shared" si="57"/>
        <v>149.71</v>
      </c>
      <c r="J233" s="36">
        <v>93.49</v>
      </c>
      <c r="K233" s="36">
        <v>11.6</v>
      </c>
      <c r="L233" s="156">
        <f t="shared" si="67"/>
        <v>1261.04</v>
      </c>
      <c r="M233" s="13">
        <v>62.11</v>
      </c>
      <c r="N233" s="153">
        <v>71.55</v>
      </c>
      <c r="O233" s="84">
        <v>613.74</v>
      </c>
      <c r="P233" s="155">
        <f t="shared" si="62"/>
        <v>747.4</v>
      </c>
      <c r="Q233" s="154">
        <f t="shared" si="70"/>
        <v>2008.44</v>
      </c>
      <c r="R233" s="36">
        <v>5000</v>
      </c>
      <c r="S233" s="36">
        <v>261188</v>
      </c>
      <c r="T233" s="25"/>
    </row>
    <row r="234" spans="1:20" ht="15.75" thickBot="1">
      <c r="A234" s="37" t="s">
        <v>40</v>
      </c>
      <c r="B234" s="37"/>
      <c r="C234" s="153">
        <v>923.47</v>
      </c>
      <c r="D234" s="37">
        <v>120.3</v>
      </c>
      <c r="E234" s="37">
        <v>136.7</v>
      </c>
      <c r="F234" s="55">
        <f t="shared" si="69"/>
        <v>85.34181</v>
      </c>
      <c r="G234" s="55">
        <f t="shared" si="61"/>
        <v>51.35818999999999</v>
      </c>
      <c r="H234" s="152">
        <v>52.85</v>
      </c>
      <c r="I234" s="151">
        <f t="shared" si="57"/>
        <v>189.54999999999998</v>
      </c>
      <c r="J234" s="37">
        <v>118.67</v>
      </c>
      <c r="K234" s="37">
        <v>13.79</v>
      </c>
      <c r="L234" s="150">
        <f t="shared" si="67"/>
        <v>1365.78</v>
      </c>
      <c r="M234" s="13">
        <v>71.13</v>
      </c>
      <c r="N234" s="153">
        <v>71.55</v>
      </c>
      <c r="O234" s="84">
        <v>613.74</v>
      </c>
      <c r="P234" s="148">
        <f t="shared" si="62"/>
        <v>756.4200000000001</v>
      </c>
      <c r="Q234" s="147">
        <f t="shared" si="70"/>
        <v>2122.2</v>
      </c>
      <c r="R234" s="36">
        <v>0</v>
      </c>
      <c r="S234" s="37"/>
      <c r="T234" s="53"/>
    </row>
    <row r="235" spans="1:20" ht="15.75" thickBot="1">
      <c r="A235" s="52"/>
      <c r="B235" s="46"/>
      <c r="C235" s="115">
        <f>SUM(C232:C234)</f>
        <v>2770.41</v>
      </c>
      <c r="D235" s="64">
        <f>SUM(D232:D234)</f>
        <v>269.54</v>
      </c>
      <c r="E235" s="52">
        <f>SUM(E232:E234)</f>
        <v>394.69</v>
      </c>
      <c r="F235" s="66">
        <f t="shared" si="69"/>
        <v>246.404967</v>
      </c>
      <c r="G235" s="163">
        <f t="shared" si="61"/>
        <v>148.285033</v>
      </c>
      <c r="H235" s="162">
        <f>SUM(H232:H234)</f>
        <v>153.97</v>
      </c>
      <c r="I235" s="115">
        <f t="shared" si="57"/>
        <v>548.66</v>
      </c>
      <c r="J235" s="46">
        <f>SUM(J232:J234)</f>
        <v>272.31</v>
      </c>
      <c r="K235" s="64">
        <f>SUM(K232:K234)</f>
        <v>41.15</v>
      </c>
      <c r="L235" s="143">
        <f t="shared" si="67"/>
        <v>3902.0699999999997</v>
      </c>
      <c r="M235" s="99">
        <f>SUM(M232:M234)</f>
        <v>195.95999999999998</v>
      </c>
      <c r="N235" s="115">
        <f>SUM(N232:N234)</f>
        <v>214.64999999999998</v>
      </c>
      <c r="O235" s="64">
        <f>SUM(O232:O234)</f>
        <v>1841.22</v>
      </c>
      <c r="P235" s="143">
        <f t="shared" si="62"/>
        <v>2251.83</v>
      </c>
      <c r="Q235" s="139">
        <f t="shared" si="70"/>
        <v>6153.9</v>
      </c>
      <c r="R235" s="161"/>
      <c r="S235" s="107"/>
      <c r="T235" s="99"/>
    </row>
    <row r="236" spans="1:20" ht="15">
      <c r="A236" s="36" t="s">
        <v>42</v>
      </c>
      <c r="B236" s="23">
        <v>59</v>
      </c>
      <c r="C236" s="153">
        <v>1350.36</v>
      </c>
      <c r="D236" s="84">
        <v>30.08</v>
      </c>
      <c r="E236" s="84">
        <v>45.09</v>
      </c>
      <c r="F236" s="45">
        <f t="shared" si="69"/>
        <v>28.149687000000004</v>
      </c>
      <c r="G236" s="45">
        <f t="shared" si="61"/>
        <v>16.940313</v>
      </c>
      <c r="H236" s="160">
        <v>106.49</v>
      </c>
      <c r="I236" s="159">
        <f t="shared" si="57"/>
        <v>151.57999999999998</v>
      </c>
      <c r="J236" s="84">
        <v>37.14</v>
      </c>
      <c r="K236" s="84">
        <v>16.13</v>
      </c>
      <c r="L236" s="156">
        <f t="shared" si="67"/>
        <v>1585.29</v>
      </c>
      <c r="M236" s="84">
        <v>62.72</v>
      </c>
      <c r="N236" s="153">
        <v>104.63</v>
      </c>
      <c r="O236" s="84">
        <v>897.45</v>
      </c>
      <c r="P236" s="156">
        <f aca="true" t="shared" si="71" ref="P236:P267">SUM(M236:O236)</f>
        <v>1064.8</v>
      </c>
      <c r="Q236" s="154">
        <f t="shared" si="70"/>
        <v>2650.09</v>
      </c>
      <c r="R236" s="83">
        <v>0</v>
      </c>
      <c r="S236" s="23"/>
      <c r="T236" s="23">
        <v>59</v>
      </c>
    </row>
    <row r="237" spans="1:20" ht="15">
      <c r="A237" s="36" t="s">
        <v>41</v>
      </c>
      <c r="B237" s="36"/>
      <c r="C237" s="153">
        <v>1350.36</v>
      </c>
      <c r="D237" s="36">
        <v>30.08</v>
      </c>
      <c r="E237" s="36">
        <v>40.99</v>
      </c>
      <c r="F237" s="41">
        <f t="shared" si="69"/>
        <v>25.590057</v>
      </c>
      <c r="G237" s="41">
        <f t="shared" si="61"/>
        <v>15.399943</v>
      </c>
      <c r="H237" s="158">
        <v>41.39</v>
      </c>
      <c r="I237" s="157">
        <f t="shared" si="57"/>
        <v>82.38</v>
      </c>
      <c r="J237" s="36">
        <v>45.3</v>
      </c>
      <c r="K237" s="36">
        <v>11.87</v>
      </c>
      <c r="L237" s="156">
        <f t="shared" si="67"/>
        <v>1519.9899999999996</v>
      </c>
      <c r="M237" s="13">
        <v>62.11</v>
      </c>
      <c r="N237" s="153">
        <v>104.63</v>
      </c>
      <c r="O237" s="84">
        <v>897.45</v>
      </c>
      <c r="P237" s="155">
        <f t="shared" si="71"/>
        <v>1064.19</v>
      </c>
      <c r="Q237" s="154">
        <f t="shared" si="70"/>
        <v>2584.1799999999994</v>
      </c>
      <c r="R237" s="36">
        <v>3500</v>
      </c>
      <c r="S237" s="36">
        <v>347769</v>
      </c>
      <c r="T237" s="25"/>
    </row>
    <row r="238" spans="1:20" ht="15.75" thickBot="1">
      <c r="A238" s="37" t="s">
        <v>40</v>
      </c>
      <c r="B238" s="37"/>
      <c r="C238" s="153">
        <v>1350.36</v>
      </c>
      <c r="D238" s="37">
        <v>120.3</v>
      </c>
      <c r="E238" s="37">
        <v>163.96</v>
      </c>
      <c r="F238" s="55">
        <f t="shared" si="69"/>
        <v>102.360228</v>
      </c>
      <c r="G238" s="55">
        <f t="shared" si="61"/>
        <v>61.599772</v>
      </c>
      <c r="H238" s="152">
        <v>77.27</v>
      </c>
      <c r="I238" s="151">
        <f t="shared" si="57"/>
        <v>241.23000000000002</v>
      </c>
      <c r="J238" s="37">
        <v>181.18</v>
      </c>
      <c r="K238" s="37">
        <v>14.11</v>
      </c>
      <c r="L238" s="150">
        <f t="shared" si="67"/>
        <v>1907.1799999999998</v>
      </c>
      <c r="M238" s="13">
        <v>142.26</v>
      </c>
      <c r="N238" s="153">
        <v>104.63</v>
      </c>
      <c r="O238" s="84">
        <v>897.45</v>
      </c>
      <c r="P238" s="148">
        <f t="shared" si="71"/>
        <v>1144.3400000000001</v>
      </c>
      <c r="Q238" s="147">
        <f t="shared" si="70"/>
        <v>3051.52</v>
      </c>
      <c r="R238" s="36">
        <v>0</v>
      </c>
      <c r="S238" s="37"/>
      <c r="T238" s="53"/>
    </row>
    <row r="239" spans="1:20" ht="15.75" thickBot="1">
      <c r="A239" s="52"/>
      <c r="B239" s="46"/>
      <c r="C239" s="115">
        <f>SUM(C236:C238)</f>
        <v>4051.08</v>
      </c>
      <c r="D239" s="64">
        <f>SUM(D236:D238)</f>
        <v>180.45999999999998</v>
      </c>
      <c r="E239" s="52">
        <f>SUM(E236:E238)</f>
        <v>250.04000000000002</v>
      </c>
      <c r="F239" s="66">
        <f t="shared" si="69"/>
        <v>156.09997200000004</v>
      </c>
      <c r="G239" s="163">
        <f t="shared" si="61"/>
        <v>93.940028</v>
      </c>
      <c r="H239" s="162">
        <f>SUM(H236:H238)</f>
        <v>225.14999999999998</v>
      </c>
      <c r="I239" s="115">
        <f t="shared" si="57"/>
        <v>475.19</v>
      </c>
      <c r="J239" s="46">
        <f>SUM(J236:J238)</f>
        <v>263.62</v>
      </c>
      <c r="K239" s="64">
        <f>SUM(K236:K238)</f>
        <v>42.11</v>
      </c>
      <c r="L239" s="183">
        <f t="shared" si="67"/>
        <v>5012.459999999999</v>
      </c>
      <c r="M239" s="99">
        <f>SUM(M236:M238)</f>
        <v>267.09</v>
      </c>
      <c r="N239" s="115">
        <f>SUM(N236:N238)</f>
        <v>313.89</v>
      </c>
      <c r="O239" s="64">
        <f>SUM(O236:O238)</f>
        <v>2692.3500000000004</v>
      </c>
      <c r="P239" s="182">
        <f t="shared" si="71"/>
        <v>3273.3300000000004</v>
      </c>
      <c r="Q239" s="139">
        <f t="shared" si="70"/>
        <v>8285.789999999999</v>
      </c>
      <c r="R239" s="161"/>
      <c r="S239" s="107"/>
      <c r="T239" s="99"/>
    </row>
    <row r="240" spans="1:20" ht="15">
      <c r="A240" s="36" t="s">
        <v>42</v>
      </c>
      <c r="B240" s="23">
        <v>60</v>
      </c>
      <c r="C240" s="153">
        <v>1001.88</v>
      </c>
      <c r="D240" s="84">
        <v>392.18</v>
      </c>
      <c r="E240" s="84">
        <v>667.32</v>
      </c>
      <c r="F240" s="45">
        <f t="shared" si="69"/>
        <v>416.60787600000003</v>
      </c>
      <c r="G240" s="45">
        <f t="shared" si="61"/>
        <v>250.71212400000002</v>
      </c>
      <c r="H240" s="160">
        <v>79.01</v>
      </c>
      <c r="I240" s="159">
        <f t="shared" si="57"/>
        <v>746.33</v>
      </c>
      <c r="J240" s="84">
        <v>539.7</v>
      </c>
      <c r="K240" s="84">
        <v>17.1</v>
      </c>
      <c r="L240" s="156">
        <f t="shared" si="67"/>
        <v>2697.19</v>
      </c>
      <c r="M240" s="84">
        <v>125.44</v>
      </c>
      <c r="N240" s="153">
        <v>77.63</v>
      </c>
      <c r="O240" s="84">
        <v>665.85</v>
      </c>
      <c r="P240" s="156">
        <f t="shared" si="71"/>
        <v>868.9200000000001</v>
      </c>
      <c r="Q240" s="154">
        <f t="shared" si="70"/>
        <v>3566.11</v>
      </c>
      <c r="R240" s="83">
        <v>4950</v>
      </c>
      <c r="S240" s="84">
        <v>29790</v>
      </c>
      <c r="T240" s="23">
        <v>60</v>
      </c>
    </row>
    <row r="241" spans="1:20" ht="15">
      <c r="A241" s="36" t="s">
        <v>41</v>
      </c>
      <c r="B241" s="36"/>
      <c r="C241" s="153">
        <v>1001.88</v>
      </c>
      <c r="D241" s="36">
        <v>305.92</v>
      </c>
      <c r="E241" s="36">
        <v>297.1</v>
      </c>
      <c r="F241" s="41">
        <f t="shared" si="69"/>
        <v>185.47953</v>
      </c>
      <c r="G241" s="41">
        <f t="shared" si="61"/>
        <v>111.62047</v>
      </c>
      <c r="H241" s="158">
        <v>30.71</v>
      </c>
      <c r="I241" s="157">
        <f t="shared" si="57"/>
        <v>327.81</v>
      </c>
      <c r="J241" s="84">
        <v>539.7</v>
      </c>
      <c r="K241" s="36">
        <v>8.8</v>
      </c>
      <c r="L241" s="156">
        <f t="shared" si="67"/>
        <v>2184.11</v>
      </c>
      <c r="M241" s="13">
        <v>124.22</v>
      </c>
      <c r="N241" s="153">
        <v>77.63</v>
      </c>
      <c r="O241" s="84">
        <v>665.85</v>
      </c>
      <c r="P241" s="155">
        <f t="shared" si="71"/>
        <v>867.7</v>
      </c>
      <c r="Q241" s="178">
        <f t="shared" si="70"/>
        <v>3051.8100000000004</v>
      </c>
      <c r="R241" s="36">
        <v>3500</v>
      </c>
      <c r="S241" s="36">
        <v>553224</v>
      </c>
      <c r="T241" s="25"/>
    </row>
    <row r="242" spans="1:20" ht="15.75" thickBot="1">
      <c r="A242" s="37" t="s">
        <v>40</v>
      </c>
      <c r="B242" s="37"/>
      <c r="C242" s="153">
        <v>1001.88</v>
      </c>
      <c r="D242" s="37">
        <v>253.05</v>
      </c>
      <c r="E242" s="37">
        <v>556.28</v>
      </c>
      <c r="F242" s="55">
        <f t="shared" si="69"/>
        <v>347.28560400000003</v>
      </c>
      <c r="G242" s="55">
        <f t="shared" si="61"/>
        <v>208.99439599999997</v>
      </c>
      <c r="H242" s="152">
        <v>57.33</v>
      </c>
      <c r="I242" s="151">
        <f t="shared" si="57"/>
        <v>613.61</v>
      </c>
      <c r="J242" s="37">
        <v>0</v>
      </c>
      <c r="K242" s="37">
        <v>14.96</v>
      </c>
      <c r="L242" s="150">
        <f t="shared" si="67"/>
        <v>1883.5</v>
      </c>
      <c r="M242" s="13">
        <v>142.26</v>
      </c>
      <c r="N242" s="153">
        <v>77.63</v>
      </c>
      <c r="O242" s="84">
        <v>665.85</v>
      </c>
      <c r="P242" s="148">
        <f t="shared" si="71"/>
        <v>885.74</v>
      </c>
      <c r="Q242" s="177">
        <f t="shared" si="70"/>
        <v>2769.24</v>
      </c>
      <c r="R242" s="36">
        <v>3500</v>
      </c>
      <c r="S242" s="37">
        <v>414253</v>
      </c>
      <c r="T242" s="53"/>
    </row>
    <row r="243" spans="1:20" ht="15.75" thickBot="1">
      <c r="A243" s="52"/>
      <c r="B243" s="46"/>
      <c r="C243" s="115">
        <f>SUM(C240:C242)</f>
        <v>3005.64</v>
      </c>
      <c r="D243" s="64">
        <f>SUM(D240:D242)</f>
        <v>951.1500000000001</v>
      </c>
      <c r="E243" s="52">
        <f>SUM(E240:E242)</f>
        <v>1520.7</v>
      </c>
      <c r="F243" s="66">
        <f t="shared" si="69"/>
        <v>949.37301</v>
      </c>
      <c r="G243" s="163">
        <f t="shared" si="61"/>
        <v>571.32699</v>
      </c>
      <c r="H243" s="162">
        <f>SUM(H240:H242)</f>
        <v>167.05</v>
      </c>
      <c r="I243" s="115">
        <f t="shared" si="57"/>
        <v>1687.75</v>
      </c>
      <c r="J243" s="46">
        <f>SUM(J240:J242)</f>
        <v>1079.4</v>
      </c>
      <c r="K243" s="64">
        <f>SUM(K240:K242)</f>
        <v>40.86</v>
      </c>
      <c r="L243" s="143">
        <f t="shared" si="67"/>
        <v>6764.8</v>
      </c>
      <c r="M243" s="99">
        <f>SUM(M240:M242)</f>
        <v>391.91999999999996</v>
      </c>
      <c r="N243" s="115">
        <f>SUM(N240:N242)</f>
        <v>232.89</v>
      </c>
      <c r="O243" s="64">
        <f>SUM(O240:O242)</f>
        <v>1997.5500000000002</v>
      </c>
      <c r="P243" s="143">
        <f t="shared" si="71"/>
        <v>2622.36</v>
      </c>
      <c r="Q243" s="139">
        <f>SUM(Q240:Q242)</f>
        <v>9387.16</v>
      </c>
      <c r="R243" s="161"/>
      <c r="S243" s="107"/>
      <c r="T243" s="99"/>
    </row>
    <row r="244" spans="1:20" ht="15">
      <c r="A244" s="36" t="s">
        <v>42</v>
      </c>
      <c r="B244" s="23">
        <v>61</v>
      </c>
      <c r="C244" s="153">
        <v>911.86</v>
      </c>
      <c r="D244" s="84">
        <v>196.09</v>
      </c>
      <c r="E244" s="84">
        <v>333.66</v>
      </c>
      <c r="F244" s="45">
        <f t="shared" si="69"/>
        <v>208.30393800000002</v>
      </c>
      <c r="G244" s="45">
        <f t="shared" si="61"/>
        <v>125.35606200000001</v>
      </c>
      <c r="H244" s="160">
        <v>71.91</v>
      </c>
      <c r="I244" s="159">
        <f t="shared" si="57"/>
        <v>405.57000000000005</v>
      </c>
      <c r="J244" s="84">
        <v>269.85</v>
      </c>
      <c r="K244" s="84">
        <v>15.56</v>
      </c>
      <c r="L244" s="156">
        <f t="shared" si="67"/>
        <v>1798.9299999999998</v>
      </c>
      <c r="M244" s="84">
        <v>62.72</v>
      </c>
      <c r="N244" s="153">
        <v>70.65</v>
      </c>
      <c r="O244" s="84">
        <v>606.02</v>
      </c>
      <c r="P244" s="156">
        <f t="shared" si="71"/>
        <v>739.39</v>
      </c>
      <c r="Q244" s="154">
        <f aca="true" t="shared" si="72" ref="Q244:Q250">L244+P244</f>
        <v>2538.3199999999997</v>
      </c>
      <c r="R244" s="83">
        <v>5000</v>
      </c>
      <c r="S244" s="84" t="s">
        <v>44</v>
      </c>
      <c r="T244" s="23">
        <v>61</v>
      </c>
    </row>
    <row r="245" spans="1:20" ht="15">
      <c r="A245" s="36" t="s">
        <v>41</v>
      </c>
      <c r="B245" s="36"/>
      <c r="C245" s="153">
        <v>911.86</v>
      </c>
      <c r="D245" s="36">
        <v>181.35</v>
      </c>
      <c r="E245" s="36">
        <v>2630</v>
      </c>
      <c r="F245" s="41">
        <f t="shared" si="69"/>
        <v>1641.909</v>
      </c>
      <c r="G245" s="41">
        <f t="shared" si="61"/>
        <v>988.0909999999999</v>
      </c>
      <c r="H245" s="158">
        <v>27.95</v>
      </c>
      <c r="I245" s="157">
        <f t="shared" si="57"/>
        <v>2657.95</v>
      </c>
      <c r="J245" s="84">
        <v>269.85</v>
      </c>
      <c r="K245" s="36">
        <v>11.45</v>
      </c>
      <c r="L245" s="156">
        <f t="shared" si="67"/>
        <v>4032.4599999999996</v>
      </c>
      <c r="M245" s="13">
        <v>62.72</v>
      </c>
      <c r="N245" s="153">
        <v>70.65</v>
      </c>
      <c r="O245" s="84">
        <v>606.02</v>
      </c>
      <c r="P245" s="155">
        <f t="shared" si="71"/>
        <v>739.39</v>
      </c>
      <c r="Q245" s="154">
        <f t="shared" si="72"/>
        <v>4771.849999999999</v>
      </c>
      <c r="R245" s="36">
        <v>4000</v>
      </c>
      <c r="S245" s="36">
        <v>51669</v>
      </c>
      <c r="T245" s="25"/>
    </row>
    <row r="246" spans="1:20" ht="15.75" thickBot="1">
      <c r="A246" s="37" t="s">
        <v>40</v>
      </c>
      <c r="B246" s="37"/>
      <c r="C246" s="153">
        <v>911.86</v>
      </c>
      <c r="D246" s="37">
        <v>117.05</v>
      </c>
      <c r="E246" s="37">
        <v>258.48</v>
      </c>
      <c r="F246" s="55">
        <f t="shared" si="69"/>
        <v>161.36906400000004</v>
      </c>
      <c r="G246" s="55">
        <f t="shared" si="61"/>
        <v>97.110936</v>
      </c>
      <c r="H246" s="152">
        <v>52.18</v>
      </c>
      <c r="I246" s="151">
        <f t="shared" si="57"/>
        <v>310.66</v>
      </c>
      <c r="J246" s="36">
        <v>0</v>
      </c>
      <c r="K246" s="37">
        <v>13.62</v>
      </c>
      <c r="L246" s="150">
        <f t="shared" si="67"/>
        <v>1353.19</v>
      </c>
      <c r="M246" s="13">
        <v>71.13</v>
      </c>
      <c r="N246" s="153">
        <v>70.65</v>
      </c>
      <c r="O246" s="84">
        <v>606.02</v>
      </c>
      <c r="P246" s="148">
        <f t="shared" si="71"/>
        <v>747.8</v>
      </c>
      <c r="Q246" s="147">
        <f t="shared" si="72"/>
        <v>2100.99</v>
      </c>
      <c r="R246" s="36">
        <v>3000</v>
      </c>
      <c r="S246" s="37">
        <v>309614</v>
      </c>
      <c r="T246" s="53"/>
    </row>
    <row r="247" spans="1:20" ht="15.75" thickBot="1">
      <c r="A247" s="52"/>
      <c r="B247" s="46"/>
      <c r="C247" s="115">
        <f>SUM(C244:C246)</f>
        <v>2735.58</v>
      </c>
      <c r="D247" s="46">
        <f>SUM(D244:D246)</f>
        <v>494.49</v>
      </c>
      <c r="E247" s="64">
        <f>SUM(E244:E246)</f>
        <v>3222.14</v>
      </c>
      <c r="F247" s="146">
        <f t="shared" si="69"/>
        <v>2011.582002</v>
      </c>
      <c r="G247" s="163">
        <f t="shared" si="61"/>
        <v>1210.5579979999998</v>
      </c>
      <c r="H247" s="162">
        <f>SUM(H244:H246)</f>
        <v>152.04</v>
      </c>
      <c r="I247" s="115">
        <f t="shared" si="57"/>
        <v>3374.18</v>
      </c>
      <c r="J247" s="46">
        <f>SUM(J244:J246)</f>
        <v>539.7</v>
      </c>
      <c r="K247" s="64">
        <f>SUM(K244:K246)</f>
        <v>40.629999999999995</v>
      </c>
      <c r="L247" s="143">
        <f t="shared" si="67"/>
        <v>7184.58</v>
      </c>
      <c r="M247" s="99">
        <f>SUM(M244:M246)</f>
        <v>196.57</v>
      </c>
      <c r="N247" s="115">
        <f>SUM(N244:N246)</f>
        <v>211.95000000000002</v>
      </c>
      <c r="O247" s="64">
        <f>SUM(O244:O246)</f>
        <v>1818.06</v>
      </c>
      <c r="P247" s="143">
        <f t="shared" si="71"/>
        <v>2226.58</v>
      </c>
      <c r="Q247" s="139">
        <f t="shared" si="72"/>
        <v>9411.16</v>
      </c>
      <c r="R247" s="161"/>
      <c r="S247" s="107"/>
      <c r="T247" s="99"/>
    </row>
    <row r="248" spans="1:20" ht="15">
      <c r="A248" s="36" t="s">
        <v>42</v>
      </c>
      <c r="B248" s="23">
        <v>62</v>
      </c>
      <c r="C248" s="153">
        <v>900.24</v>
      </c>
      <c r="D248" s="84">
        <v>0</v>
      </c>
      <c r="E248" s="84">
        <v>0</v>
      </c>
      <c r="F248" s="45">
        <v>0</v>
      </c>
      <c r="G248" s="45">
        <f t="shared" si="61"/>
        <v>0</v>
      </c>
      <c r="H248" s="160">
        <v>70.99</v>
      </c>
      <c r="I248" s="159">
        <f t="shared" si="57"/>
        <v>70.99</v>
      </c>
      <c r="J248" s="84">
        <v>0</v>
      </c>
      <c r="K248" s="84">
        <v>15.36</v>
      </c>
      <c r="L248" s="156">
        <f t="shared" si="67"/>
        <v>986.59</v>
      </c>
      <c r="M248" s="84">
        <v>0</v>
      </c>
      <c r="N248" s="153">
        <v>69.75</v>
      </c>
      <c r="O248" s="84">
        <v>598.3</v>
      </c>
      <c r="P248" s="156">
        <f t="shared" si="71"/>
        <v>668.05</v>
      </c>
      <c r="Q248" s="154">
        <f t="shared" si="72"/>
        <v>1654.6399999999999</v>
      </c>
      <c r="R248" s="83">
        <v>0</v>
      </c>
      <c r="S248" s="23"/>
      <c r="T248" s="23">
        <v>62</v>
      </c>
    </row>
    <row r="249" spans="1:20" ht="15">
      <c r="A249" s="36" t="s">
        <v>41</v>
      </c>
      <c r="B249" s="36"/>
      <c r="C249" s="153">
        <v>900.24</v>
      </c>
      <c r="D249" s="36">
        <v>0</v>
      </c>
      <c r="E249" s="36">
        <v>0</v>
      </c>
      <c r="F249" s="41">
        <v>0</v>
      </c>
      <c r="G249" s="41">
        <f t="shared" si="61"/>
        <v>0</v>
      </c>
      <c r="H249" s="158">
        <v>27.59</v>
      </c>
      <c r="I249" s="157">
        <f t="shared" si="57"/>
        <v>27.59</v>
      </c>
      <c r="J249" s="36">
        <v>0</v>
      </c>
      <c r="K249" s="36">
        <v>11.31</v>
      </c>
      <c r="L249" s="156">
        <f t="shared" si="67"/>
        <v>939.14</v>
      </c>
      <c r="M249" s="13">
        <v>0</v>
      </c>
      <c r="N249" s="153">
        <v>69.75</v>
      </c>
      <c r="O249" s="84">
        <v>598.3</v>
      </c>
      <c r="P249" s="155">
        <f t="shared" si="71"/>
        <v>668.05</v>
      </c>
      <c r="Q249" s="178">
        <f t="shared" si="72"/>
        <v>1607.19</v>
      </c>
      <c r="R249" s="36">
        <v>0</v>
      </c>
      <c r="S249" s="36"/>
      <c r="T249" s="25"/>
    </row>
    <row r="250" spans="1:20" ht="15.75" thickBot="1">
      <c r="A250" s="37" t="s">
        <v>40</v>
      </c>
      <c r="B250" s="37"/>
      <c r="C250" s="153">
        <v>900.24</v>
      </c>
      <c r="D250" s="37">
        <v>0</v>
      </c>
      <c r="E250" s="37">
        <v>0</v>
      </c>
      <c r="F250" s="55">
        <f aca="true" t="shared" si="73" ref="F250:F283">E250-G250</f>
        <v>0</v>
      </c>
      <c r="G250" s="55">
        <f t="shared" si="61"/>
        <v>0</v>
      </c>
      <c r="H250" s="152">
        <v>51.52</v>
      </c>
      <c r="I250" s="151">
        <f t="shared" si="57"/>
        <v>51.52</v>
      </c>
      <c r="J250" s="37">
        <v>0</v>
      </c>
      <c r="K250" s="37">
        <v>13.44</v>
      </c>
      <c r="L250" s="156">
        <f t="shared" si="67"/>
        <v>965.2</v>
      </c>
      <c r="M250" s="13">
        <v>0</v>
      </c>
      <c r="N250" s="153">
        <v>69.75</v>
      </c>
      <c r="O250" s="84">
        <v>598.3</v>
      </c>
      <c r="P250" s="148">
        <f t="shared" si="71"/>
        <v>668.05</v>
      </c>
      <c r="Q250" s="177">
        <f t="shared" si="72"/>
        <v>1633.25</v>
      </c>
      <c r="R250" s="36">
        <v>0</v>
      </c>
      <c r="S250" s="37"/>
      <c r="T250" s="53"/>
    </row>
    <row r="251" spans="1:20" ht="15.75" thickBot="1">
      <c r="A251" s="52"/>
      <c r="B251" s="46"/>
      <c r="C251" s="115">
        <f>SUM(C248:C250)</f>
        <v>2700.7200000000003</v>
      </c>
      <c r="D251" s="64">
        <f>SUM(D248:D250)</f>
        <v>0</v>
      </c>
      <c r="E251" s="52">
        <f>SUM(E248:E250)</f>
        <v>0</v>
      </c>
      <c r="F251" s="66">
        <f t="shared" si="73"/>
        <v>0</v>
      </c>
      <c r="G251" s="66">
        <f t="shared" si="61"/>
        <v>0</v>
      </c>
      <c r="H251" s="145">
        <f>SUM(H248:H250)</f>
        <v>150.1</v>
      </c>
      <c r="I251" s="144">
        <f t="shared" si="57"/>
        <v>150.1</v>
      </c>
      <c r="J251" s="46">
        <f aca="true" t="shared" si="74" ref="J251:O251">SUM(J248:J250)</f>
        <v>0</v>
      </c>
      <c r="K251" s="64">
        <f t="shared" si="74"/>
        <v>40.11</v>
      </c>
      <c r="L251" s="143">
        <f t="shared" si="74"/>
        <v>2890.9300000000003</v>
      </c>
      <c r="M251" s="99">
        <f t="shared" si="74"/>
        <v>0</v>
      </c>
      <c r="N251" s="115">
        <f t="shared" si="74"/>
        <v>209.25</v>
      </c>
      <c r="O251" s="64">
        <f t="shared" si="74"/>
        <v>1794.8999999999999</v>
      </c>
      <c r="P251" s="143">
        <f t="shared" si="71"/>
        <v>2004.1499999999999</v>
      </c>
      <c r="Q251" s="139">
        <f>SUM(Q248:Q250)</f>
        <v>4895.08</v>
      </c>
      <c r="R251" s="161"/>
      <c r="S251" s="107"/>
      <c r="T251" s="99"/>
    </row>
    <row r="252" spans="1:20" ht="15">
      <c r="A252" s="36" t="s">
        <v>42</v>
      </c>
      <c r="B252" s="23">
        <v>63</v>
      </c>
      <c r="C252" s="181">
        <v>1341.65</v>
      </c>
      <c r="D252" s="84">
        <v>373.95</v>
      </c>
      <c r="E252" s="84">
        <v>447.49</v>
      </c>
      <c r="F252" s="45">
        <f t="shared" si="73"/>
        <v>279.36800700000003</v>
      </c>
      <c r="G252" s="45">
        <f t="shared" si="61"/>
        <v>168.121993</v>
      </c>
      <c r="H252" s="160">
        <v>105.8</v>
      </c>
      <c r="I252" s="159">
        <f t="shared" si="57"/>
        <v>553.29</v>
      </c>
      <c r="J252" s="84">
        <v>181.18</v>
      </c>
      <c r="K252" s="84">
        <v>22.9</v>
      </c>
      <c r="L252" s="156">
        <f>C252+D252+I252+J252+K252</f>
        <v>2472.9700000000003</v>
      </c>
      <c r="M252" s="84">
        <v>125.44</v>
      </c>
      <c r="N252" s="153">
        <v>103.95</v>
      </c>
      <c r="O252" s="84">
        <v>891.66</v>
      </c>
      <c r="P252" s="156">
        <f t="shared" si="71"/>
        <v>1121.05</v>
      </c>
      <c r="Q252" s="154">
        <f aca="true" t="shared" si="75" ref="Q252:Q258">L252+P252</f>
        <v>3594.0200000000004</v>
      </c>
      <c r="R252" s="83">
        <v>3200</v>
      </c>
      <c r="S252" s="84">
        <v>866503</v>
      </c>
      <c r="T252" s="23">
        <v>63</v>
      </c>
    </row>
    <row r="253" spans="1:20" ht="15">
      <c r="A253" s="36" t="s">
        <v>41</v>
      </c>
      <c r="B253" s="36"/>
      <c r="C253" s="181">
        <v>1341.65</v>
      </c>
      <c r="D253" s="36">
        <v>326.98</v>
      </c>
      <c r="E253" s="36">
        <v>374.98</v>
      </c>
      <c r="F253" s="41">
        <f t="shared" si="73"/>
        <v>234.10001400000002</v>
      </c>
      <c r="G253" s="41">
        <f t="shared" si="61"/>
        <v>140.879986</v>
      </c>
      <c r="H253" s="158">
        <v>41.12</v>
      </c>
      <c r="I253" s="157">
        <f t="shared" si="57"/>
        <v>416.1</v>
      </c>
      <c r="J253" s="36">
        <v>271.77</v>
      </c>
      <c r="K253" s="36">
        <v>16.85</v>
      </c>
      <c r="L253" s="156">
        <f>C253+D253+I253+J253+K253</f>
        <v>2373.35</v>
      </c>
      <c r="M253" s="13">
        <v>124.22</v>
      </c>
      <c r="N253" s="153">
        <v>103.95</v>
      </c>
      <c r="O253" s="84">
        <v>891.66</v>
      </c>
      <c r="P253" s="155">
        <f t="shared" si="71"/>
        <v>1119.83</v>
      </c>
      <c r="Q253" s="154">
        <f t="shared" si="75"/>
        <v>3493.18</v>
      </c>
      <c r="R253" s="36">
        <v>3600</v>
      </c>
      <c r="S253" s="36">
        <v>840</v>
      </c>
      <c r="T253" s="25"/>
    </row>
    <row r="254" spans="1:20" ht="15.75" thickBot="1">
      <c r="A254" s="37" t="s">
        <v>40</v>
      </c>
      <c r="B254" s="37"/>
      <c r="C254" s="181">
        <v>1341.65</v>
      </c>
      <c r="D254" s="37">
        <v>323.67</v>
      </c>
      <c r="E254" s="37">
        <v>349.23</v>
      </c>
      <c r="F254" s="55">
        <f t="shared" si="73"/>
        <v>218.024289</v>
      </c>
      <c r="G254" s="55">
        <f t="shared" si="61"/>
        <v>131.205711</v>
      </c>
      <c r="H254" s="152">
        <v>76.78</v>
      </c>
      <c r="I254" s="151">
        <f t="shared" si="57"/>
        <v>426.01</v>
      </c>
      <c r="J254" s="37">
        <v>181.18</v>
      </c>
      <c r="K254" s="37">
        <v>20.03</v>
      </c>
      <c r="L254" s="156">
        <f>C254+D254+I254+J254+K254</f>
        <v>2292.54</v>
      </c>
      <c r="M254" s="13">
        <v>142.26</v>
      </c>
      <c r="N254" s="153">
        <v>103.95</v>
      </c>
      <c r="O254" s="84">
        <v>891.66</v>
      </c>
      <c r="P254" s="148">
        <f t="shared" si="71"/>
        <v>1137.87</v>
      </c>
      <c r="Q254" s="147">
        <f t="shared" si="75"/>
        <v>3430.41</v>
      </c>
      <c r="R254" s="36">
        <v>3500</v>
      </c>
      <c r="S254" s="37">
        <v>213739</v>
      </c>
      <c r="T254" s="53"/>
    </row>
    <row r="255" spans="1:20" ht="15.75" thickBot="1">
      <c r="A255" s="52"/>
      <c r="B255" s="46"/>
      <c r="C255" s="180">
        <f>SUM(C252:C254)</f>
        <v>4024.9500000000003</v>
      </c>
      <c r="D255" s="64">
        <f>SUM(D252:D254)</f>
        <v>1024.6000000000001</v>
      </c>
      <c r="E255" s="52">
        <f>SUM(E252:E254)</f>
        <v>1171.7</v>
      </c>
      <c r="F255" s="66">
        <f t="shared" si="73"/>
        <v>731.4923100000001</v>
      </c>
      <c r="G255" s="163">
        <f t="shared" si="61"/>
        <v>440.20769</v>
      </c>
      <c r="H255" s="162">
        <f>SUM(H252:H254)</f>
        <v>223.7</v>
      </c>
      <c r="I255" s="115">
        <f t="shared" si="57"/>
        <v>1395.4</v>
      </c>
      <c r="J255" s="46">
        <f aca="true" t="shared" si="76" ref="J255:O255">SUM(J252:J254)</f>
        <v>634.13</v>
      </c>
      <c r="K255" s="46">
        <f t="shared" si="76"/>
        <v>59.78</v>
      </c>
      <c r="L255" s="165">
        <f t="shared" si="76"/>
        <v>7138.86</v>
      </c>
      <c r="M255" s="46">
        <f t="shared" si="76"/>
        <v>391.91999999999996</v>
      </c>
      <c r="N255" s="115">
        <f t="shared" si="76"/>
        <v>311.85</v>
      </c>
      <c r="O255" s="64">
        <f t="shared" si="76"/>
        <v>2674.98</v>
      </c>
      <c r="P255" s="143">
        <f t="shared" si="71"/>
        <v>3378.75</v>
      </c>
      <c r="Q255" s="139">
        <f t="shared" si="75"/>
        <v>10517.61</v>
      </c>
      <c r="R255" s="161"/>
      <c r="S255" s="107"/>
      <c r="T255" s="99"/>
    </row>
    <row r="256" spans="1:20" ht="15">
      <c r="A256" s="36" t="s">
        <v>42</v>
      </c>
      <c r="B256" s="23">
        <v>64</v>
      </c>
      <c r="C256" s="153">
        <v>1028.02</v>
      </c>
      <c r="D256" s="84">
        <v>254.25</v>
      </c>
      <c r="E256" s="84">
        <v>412.56</v>
      </c>
      <c r="F256" s="45">
        <f t="shared" si="73"/>
        <v>257.561208</v>
      </c>
      <c r="G256" s="45">
        <f t="shared" si="61"/>
        <v>154.99879199999998</v>
      </c>
      <c r="H256" s="160">
        <v>81.07</v>
      </c>
      <c r="I256" s="159">
        <f t="shared" si="57"/>
        <v>493.63</v>
      </c>
      <c r="J256" s="84">
        <v>80.99</v>
      </c>
      <c r="K256" s="84">
        <v>17.54</v>
      </c>
      <c r="L256" s="156">
        <f aca="true" t="shared" si="77" ref="L256:L262">C256+D256+I256+J256+K256</f>
        <v>1874.43</v>
      </c>
      <c r="M256" s="84">
        <v>188.16</v>
      </c>
      <c r="N256" s="153">
        <v>79.65</v>
      </c>
      <c r="O256" s="84">
        <v>683.22</v>
      </c>
      <c r="P256" s="156">
        <f t="shared" si="71"/>
        <v>951.03</v>
      </c>
      <c r="Q256" s="154">
        <f t="shared" si="75"/>
        <v>2825.46</v>
      </c>
      <c r="R256" s="83">
        <v>15000</v>
      </c>
      <c r="S256" s="23">
        <v>404889</v>
      </c>
      <c r="T256" s="23">
        <v>64</v>
      </c>
    </row>
    <row r="257" spans="1:20" ht="15">
      <c r="A257" s="36" t="s">
        <v>41</v>
      </c>
      <c r="B257" s="36"/>
      <c r="C257" s="153">
        <v>1028.02</v>
      </c>
      <c r="D257" s="36">
        <v>424.42</v>
      </c>
      <c r="E257" s="36">
        <v>585.17</v>
      </c>
      <c r="F257" s="41">
        <f t="shared" si="73"/>
        <v>365.321631</v>
      </c>
      <c r="G257" s="41">
        <f t="shared" si="61"/>
        <v>219.84836899999996</v>
      </c>
      <c r="H257" s="158">
        <v>31.51</v>
      </c>
      <c r="I257" s="157">
        <f t="shared" si="57"/>
        <v>616.68</v>
      </c>
      <c r="J257" s="36">
        <v>137.3</v>
      </c>
      <c r="K257" s="36">
        <v>12.91</v>
      </c>
      <c r="L257" s="156">
        <f t="shared" si="77"/>
        <v>2219.33</v>
      </c>
      <c r="M257" s="13">
        <v>186.33</v>
      </c>
      <c r="N257" s="153">
        <v>79.65</v>
      </c>
      <c r="O257" s="84">
        <v>683.22</v>
      </c>
      <c r="P257" s="155">
        <f t="shared" si="71"/>
        <v>949.2</v>
      </c>
      <c r="Q257" s="178">
        <f t="shared" si="75"/>
        <v>3168.5299999999997</v>
      </c>
      <c r="R257" s="36">
        <v>0</v>
      </c>
      <c r="S257" s="36"/>
      <c r="T257" s="25"/>
    </row>
    <row r="258" spans="1:20" ht="15.75" thickBot="1">
      <c r="A258" s="37" t="s">
        <v>40</v>
      </c>
      <c r="B258" s="37"/>
      <c r="C258" s="153">
        <v>1028.02</v>
      </c>
      <c r="D258" s="37">
        <v>473.92</v>
      </c>
      <c r="E258" s="37">
        <v>665.19</v>
      </c>
      <c r="F258" s="55">
        <f t="shared" si="73"/>
        <v>415.27811700000007</v>
      </c>
      <c r="G258" s="55">
        <f t="shared" si="61"/>
        <v>249.91188300000002</v>
      </c>
      <c r="H258" s="152">
        <v>58.83</v>
      </c>
      <c r="I258" s="151">
        <f t="shared" si="57"/>
        <v>724.0200000000001</v>
      </c>
      <c r="J258" s="37">
        <v>178.1</v>
      </c>
      <c r="K258" s="37">
        <v>15.35</v>
      </c>
      <c r="L258" s="150">
        <f t="shared" si="77"/>
        <v>2419.41</v>
      </c>
      <c r="M258" s="13">
        <v>213.39</v>
      </c>
      <c r="N258" s="153">
        <v>79.65</v>
      </c>
      <c r="O258" s="84">
        <v>683.22</v>
      </c>
      <c r="P258" s="148">
        <f t="shared" si="71"/>
        <v>976.26</v>
      </c>
      <c r="Q258" s="177">
        <f t="shared" si="75"/>
        <v>3395.67</v>
      </c>
      <c r="R258" s="36">
        <v>0</v>
      </c>
      <c r="S258" s="37"/>
      <c r="T258" s="53"/>
    </row>
    <row r="259" spans="1:20" ht="15.75" thickBot="1">
      <c r="A259" s="52"/>
      <c r="B259" s="46"/>
      <c r="C259" s="115">
        <f>SUM(C256:C258)</f>
        <v>3084.06</v>
      </c>
      <c r="D259" s="64">
        <f>SUM(D256:D258)</f>
        <v>1152.5900000000001</v>
      </c>
      <c r="E259" s="52">
        <f>SUM(E256:E258)</f>
        <v>1662.92</v>
      </c>
      <c r="F259" s="66">
        <f t="shared" si="73"/>
        <v>1038.1609560000002</v>
      </c>
      <c r="G259" s="163">
        <f t="shared" si="61"/>
        <v>624.759044</v>
      </c>
      <c r="H259" s="162">
        <f>SUM(H256:H258)</f>
        <v>171.41</v>
      </c>
      <c r="I259" s="115">
        <f t="shared" si="57"/>
        <v>1834.3300000000002</v>
      </c>
      <c r="J259" s="46">
        <f>SUM(J256:J258)</f>
        <v>396.39</v>
      </c>
      <c r="K259" s="64">
        <f>SUM(K256:K258)</f>
        <v>45.8</v>
      </c>
      <c r="L259" s="143">
        <f t="shared" si="77"/>
        <v>6513.17</v>
      </c>
      <c r="M259" s="99">
        <f>SUM(M256:M258)</f>
        <v>587.88</v>
      </c>
      <c r="N259" s="115">
        <f>SUM(N256:N258)</f>
        <v>238.95000000000002</v>
      </c>
      <c r="O259" s="64">
        <f>SUM(O256:O258)</f>
        <v>2049.66</v>
      </c>
      <c r="P259" s="143">
        <f t="shared" si="71"/>
        <v>2876.49</v>
      </c>
      <c r="Q259" s="139">
        <f>SUM(Q256:Q258)</f>
        <v>9389.66</v>
      </c>
      <c r="R259" s="161"/>
      <c r="S259" s="107"/>
      <c r="T259" s="99"/>
    </row>
    <row r="260" spans="1:20" ht="15">
      <c r="A260" s="36" t="s">
        <v>42</v>
      </c>
      <c r="B260" s="23">
        <v>65</v>
      </c>
      <c r="C260" s="153">
        <v>906.05</v>
      </c>
      <c r="D260" s="84">
        <v>30.08</v>
      </c>
      <c r="E260" s="84">
        <v>102.48</v>
      </c>
      <c r="F260" s="45">
        <f t="shared" si="73"/>
        <v>63.978264</v>
      </c>
      <c r="G260" s="45">
        <f t="shared" si="61"/>
        <v>38.501736</v>
      </c>
      <c r="H260" s="160">
        <v>71.45</v>
      </c>
      <c r="I260" s="159">
        <f aca="true" t="shared" si="78" ref="I260:I323">SUM(F260:H260)</f>
        <v>173.93</v>
      </c>
      <c r="J260" s="84">
        <v>135.89</v>
      </c>
      <c r="K260" s="84">
        <v>15.46</v>
      </c>
      <c r="L260" s="156">
        <f t="shared" si="77"/>
        <v>1261.4099999999999</v>
      </c>
      <c r="M260" s="84">
        <v>62.72</v>
      </c>
      <c r="N260" s="153">
        <v>70.2</v>
      </c>
      <c r="O260" s="84">
        <v>602.16</v>
      </c>
      <c r="P260" s="156">
        <f t="shared" si="71"/>
        <v>735.0799999999999</v>
      </c>
      <c r="Q260" s="154">
        <f aca="true" t="shared" si="79" ref="Q260:Q266">L260+P260</f>
        <v>1996.4899999999998</v>
      </c>
      <c r="R260" s="83">
        <v>0</v>
      </c>
      <c r="S260" s="23"/>
      <c r="T260" s="23">
        <v>65</v>
      </c>
    </row>
    <row r="261" spans="1:20" ht="15">
      <c r="A261" s="36" t="s">
        <v>41</v>
      </c>
      <c r="B261" s="36"/>
      <c r="C261" s="153">
        <v>906.05</v>
      </c>
      <c r="D261" s="36">
        <v>0</v>
      </c>
      <c r="E261" s="36">
        <v>0</v>
      </c>
      <c r="F261" s="41">
        <f t="shared" si="73"/>
        <v>0</v>
      </c>
      <c r="G261" s="41">
        <f t="shared" si="61"/>
        <v>0</v>
      </c>
      <c r="H261" s="158">
        <v>27.77</v>
      </c>
      <c r="I261" s="157">
        <f t="shared" si="78"/>
        <v>27.77</v>
      </c>
      <c r="J261" s="36">
        <v>0</v>
      </c>
      <c r="K261" s="36">
        <v>11.38</v>
      </c>
      <c r="L261" s="156">
        <f t="shared" si="77"/>
        <v>945.1999999999999</v>
      </c>
      <c r="M261" s="13">
        <v>62.11</v>
      </c>
      <c r="N261" s="153">
        <v>70.2</v>
      </c>
      <c r="O261" s="84">
        <v>602.16</v>
      </c>
      <c r="P261" s="155">
        <f t="shared" si="71"/>
        <v>734.47</v>
      </c>
      <c r="Q261" s="154">
        <f t="shared" si="79"/>
        <v>1679.67</v>
      </c>
      <c r="R261" s="36">
        <v>0</v>
      </c>
      <c r="S261" s="36"/>
      <c r="T261" s="25"/>
    </row>
    <row r="262" spans="1:20" ht="15.75" thickBot="1">
      <c r="A262" s="37" t="s">
        <v>40</v>
      </c>
      <c r="B262" s="37"/>
      <c r="C262" s="153">
        <v>906.05</v>
      </c>
      <c r="D262" s="37">
        <v>60.15</v>
      </c>
      <c r="E262" s="37">
        <v>81.98</v>
      </c>
      <c r="F262" s="55">
        <f t="shared" si="73"/>
        <v>51.180114</v>
      </c>
      <c r="G262" s="55">
        <f t="shared" si="61"/>
        <v>30.799886</v>
      </c>
      <c r="H262" s="152">
        <v>51.85</v>
      </c>
      <c r="I262" s="151">
        <f t="shared" si="78"/>
        <v>133.83</v>
      </c>
      <c r="J262" s="37">
        <v>0</v>
      </c>
      <c r="K262" s="37">
        <v>9.47</v>
      </c>
      <c r="L262" s="156">
        <f t="shared" si="77"/>
        <v>1109.5</v>
      </c>
      <c r="M262" s="13">
        <v>71.13</v>
      </c>
      <c r="N262" s="153">
        <v>70.2</v>
      </c>
      <c r="O262" s="84">
        <v>602.16</v>
      </c>
      <c r="P262" s="148">
        <f t="shared" si="71"/>
        <v>743.49</v>
      </c>
      <c r="Q262" s="147">
        <f t="shared" si="79"/>
        <v>1852.99</v>
      </c>
      <c r="R262" s="36">
        <v>0</v>
      </c>
      <c r="S262" s="37"/>
      <c r="T262" s="53"/>
    </row>
    <row r="263" spans="1:20" ht="15.75" thickBot="1">
      <c r="A263" s="52"/>
      <c r="B263" s="46"/>
      <c r="C263" s="115">
        <f>SUM(C260:C262)</f>
        <v>2718.1499999999996</v>
      </c>
      <c r="D263" s="64">
        <f>SUM(D260:D262)</f>
        <v>90.22999999999999</v>
      </c>
      <c r="E263" s="52">
        <f>SUM(E260:E262)</f>
        <v>184.46</v>
      </c>
      <c r="F263" s="66">
        <f t="shared" si="73"/>
        <v>115.15837800000001</v>
      </c>
      <c r="G263" s="163">
        <f t="shared" si="61"/>
        <v>69.301622</v>
      </c>
      <c r="H263" s="162">
        <f>SUM(H260:H262)</f>
        <v>151.07</v>
      </c>
      <c r="I263" s="115">
        <f t="shared" si="78"/>
        <v>335.53</v>
      </c>
      <c r="J263" s="46">
        <f aca="true" t="shared" si="80" ref="J263:O263">SUM(J260:J262)</f>
        <v>135.89</v>
      </c>
      <c r="K263" s="64">
        <f t="shared" si="80"/>
        <v>36.31</v>
      </c>
      <c r="L263" s="143">
        <f t="shared" si="80"/>
        <v>3316.1099999999997</v>
      </c>
      <c r="M263" s="99">
        <f t="shared" si="80"/>
        <v>195.95999999999998</v>
      </c>
      <c r="N263" s="115">
        <f t="shared" si="80"/>
        <v>210.60000000000002</v>
      </c>
      <c r="O263" s="64">
        <f t="shared" si="80"/>
        <v>1806.48</v>
      </c>
      <c r="P263" s="143">
        <f t="shared" si="71"/>
        <v>2213.04</v>
      </c>
      <c r="Q263" s="139">
        <f t="shared" si="79"/>
        <v>5529.15</v>
      </c>
      <c r="R263" s="161"/>
      <c r="S263" s="107"/>
      <c r="T263" s="99"/>
    </row>
    <row r="264" spans="1:20" ht="15">
      <c r="A264" s="36" t="s">
        <v>42</v>
      </c>
      <c r="B264" s="23">
        <v>66</v>
      </c>
      <c r="C264" s="153">
        <v>897.34</v>
      </c>
      <c r="D264" s="84">
        <v>79.46</v>
      </c>
      <c r="E264" s="84">
        <v>238.23</v>
      </c>
      <c r="F264" s="45">
        <f t="shared" si="73"/>
        <v>148.726989</v>
      </c>
      <c r="G264" s="45">
        <f aca="true" t="shared" si="81" ref="G264:G283">E264*37.57%</f>
        <v>89.50301099999999</v>
      </c>
      <c r="H264" s="160">
        <v>70.76</v>
      </c>
      <c r="I264" s="159">
        <f t="shared" si="78"/>
        <v>308.99</v>
      </c>
      <c r="J264" s="179">
        <v>0</v>
      </c>
      <c r="K264" s="84">
        <v>15.31</v>
      </c>
      <c r="L264" s="156">
        <f>C264+D264+I264+J264+K264</f>
        <v>1301.1</v>
      </c>
      <c r="M264" s="84">
        <v>188.16</v>
      </c>
      <c r="N264" s="153">
        <v>69.53</v>
      </c>
      <c r="O264" s="84">
        <v>596.37</v>
      </c>
      <c r="P264" s="156">
        <f t="shared" si="71"/>
        <v>854.06</v>
      </c>
      <c r="Q264" s="154">
        <f t="shared" si="79"/>
        <v>2155.16</v>
      </c>
      <c r="R264" s="83">
        <v>5000</v>
      </c>
      <c r="S264" s="84" t="s">
        <v>43</v>
      </c>
      <c r="T264" s="23">
        <v>66</v>
      </c>
    </row>
    <row r="265" spans="1:20" ht="15">
      <c r="A265" s="36" t="s">
        <v>41</v>
      </c>
      <c r="B265" s="36"/>
      <c r="C265" s="153">
        <v>897.34</v>
      </c>
      <c r="D265" s="36">
        <v>172.15</v>
      </c>
      <c r="E265" s="36">
        <v>288.36</v>
      </c>
      <c r="F265" s="41">
        <f t="shared" si="73"/>
        <v>180.02314800000002</v>
      </c>
      <c r="G265" s="41">
        <f t="shared" si="81"/>
        <v>108.336852</v>
      </c>
      <c r="H265" s="158">
        <v>27.5</v>
      </c>
      <c r="I265" s="157">
        <f t="shared" si="78"/>
        <v>315.86</v>
      </c>
      <c r="J265" s="172">
        <v>0</v>
      </c>
      <c r="K265" s="36">
        <v>7.89</v>
      </c>
      <c r="L265" s="156">
        <f>C265+D265+I265+J265+K265</f>
        <v>1393.24</v>
      </c>
      <c r="M265" s="13">
        <v>124.22</v>
      </c>
      <c r="N265" s="153">
        <v>69.53</v>
      </c>
      <c r="O265" s="84">
        <v>596.37</v>
      </c>
      <c r="P265" s="155">
        <f t="shared" si="71"/>
        <v>790.12</v>
      </c>
      <c r="Q265" s="178">
        <f t="shared" si="79"/>
        <v>2183.36</v>
      </c>
      <c r="R265" s="36">
        <v>3000</v>
      </c>
      <c r="S265" s="36">
        <v>8532</v>
      </c>
      <c r="T265" s="25"/>
    </row>
    <row r="266" spans="1:20" ht="15.75" thickBot="1">
      <c r="A266" s="37" t="s">
        <v>40</v>
      </c>
      <c r="B266" s="37"/>
      <c r="C266" s="153">
        <v>897.34</v>
      </c>
      <c r="D266" s="37">
        <v>149.41</v>
      </c>
      <c r="E266" s="37">
        <v>224.83</v>
      </c>
      <c r="F266" s="55">
        <f t="shared" si="73"/>
        <v>140.36136900000002</v>
      </c>
      <c r="G266" s="55">
        <f t="shared" si="81"/>
        <v>84.468631</v>
      </c>
      <c r="H266" s="152">
        <v>51.35</v>
      </c>
      <c r="I266" s="151">
        <f t="shared" si="78"/>
        <v>276.18000000000006</v>
      </c>
      <c r="J266" s="170">
        <v>0</v>
      </c>
      <c r="K266" s="37">
        <v>9.38</v>
      </c>
      <c r="L266" s="156">
        <f>C266+D266+I266+J266+K266</f>
        <v>1332.3100000000002</v>
      </c>
      <c r="M266" s="13">
        <v>142.26</v>
      </c>
      <c r="N266" s="153">
        <v>69.53</v>
      </c>
      <c r="O266" s="84">
        <v>596.37</v>
      </c>
      <c r="P266" s="148">
        <f t="shared" si="71"/>
        <v>808.16</v>
      </c>
      <c r="Q266" s="177">
        <f t="shared" si="79"/>
        <v>2140.4700000000003</v>
      </c>
      <c r="R266" s="36">
        <v>3000</v>
      </c>
      <c r="S266" s="37">
        <v>32167</v>
      </c>
      <c r="T266" s="53"/>
    </row>
    <row r="267" spans="1:20" ht="15.75" thickBot="1">
      <c r="A267" s="52"/>
      <c r="B267" s="46"/>
      <c r="C267" s="115">
        <f>SUM(C264:C266)</f>
        <v>2692.02</v>
      </c>
      <c r="D267" s="64">
        <f>SUM(D264:D266)</f>
        <v>401.02</v>
      </c>
      <c r="E267" s="52">
        <f>SUM(E264:E266)</f>
        <v>751.4200000000001</v>
      </c>
      <c r="F267" s="66">
        <f t="shared" si="73"/>
        <v>469.1115060000001</v>
      </c>
      <c r="G267" s="163">
        <f t="shared" si="81"/>
        <v>282.308494</v>
      </c>
      <c r="H267" s="162">
        <f>SUM(H264:H266)</f>
        <v>149.61</v>
      </c>
      <c r="I267" s="115">
        <f t="shared" si="78"/>
        <v>901.0300000000001</v>
      </c>
      <c r="J267" s="46">
        <f aca="true" t="shared" si="82" ref="J267:O267">SUM(J264:J266)</f>
        <v>0</v>
      </c>
      <c r="K267" s="46">
        <f t="shared" si="82"/>
        <v>32.58</v>
      </c>
      <c r="L267" s="165">
        <f t="shared" si="82"/>
        <v>4026.6500000000005</v>
      </c>
      <c r="M267" s="46">
        <f t="shared" si="82"/>
        <v>454.64</v>
      </c>
      <c r="N267" s="115">
        <f t="shared" si="82"/>
        <v>208.59</v>
      </c>
      <c r="O267" s="64">
        <f t="shared" si="82"/>
        <v>1789.1100000000001</v>
      </c>
      <c r="P267" s="143">
        <f t="shared" si="71"/>
        <v>2452.34</v>
      </c>
      <c r="Q267" s="139">
        <f>SUM(Q264:Q266)</f>
        <v>6478.990000000001</v>
      </c>
      <c r="R267" s="161"/>
      <c r="S267" s="107"/>
      <c r="T267" s="99"/>
    </row>
    <row r="268" spans="1:20" ht="15">
      <c r="A268" s="36" t="s">
        <v>42</v>
      </c>
      <c r="B268" s="23">
        <v>67</v>
      </c>
      <c r="C268" s="153">
        <v>1341.65</v>
      </c>
      <c r="D268" s="84">
        <v>8.72</v>
      </c>
      <c r="E268" s="84">
        <v>24.06</v>
      </c>
      <c r="F268" s="45">
        <f t="shared" si="73"/>
        <v>15.020658</v>
      </c>
      <c r="G268" s="45">
        <f t="shared" si="81"/>
        <v>9.039342</v>
      </c>
      <c r="H268" s="160">
        <v>105.8</v>
      </c>
      <c r="I268" s="159">
        <f t="shared" si="78"/>
        <v>129.85999999999999</v>
      </c>
      <c r="J268" s="84">
        <v>269.85</v>
      </c>
      <c r="K268" s="84">
        <v>16.02</v>
      </c>
      <c r="L268" s="169">
        <f aca="true" t="shared" si="83" ref="L268:L274">C268+D268+I268+J268+K268</f>
        <v>1766.1</v>
      </c>
      <c r="M268" s="84">
        <v>62.72</v>
      </c>
      <c r="N268" s="153">
        <v>103.95</v>
      </c>
      <c r="O268" s="84">
        <v>891.66</v>
      </c>
      <c r="P268" s="156">
        <f aca="true" t="shared" si="84" ref="P268:P299">SUM(M268:O268)</f>
        <v>1058.33</v>
      </c>
      <c r="Q268" s="154">
        <f aca="true" t="shared" si="85" ref="Q268:Q274">L268+P268</f>
        <v>2824.43</v>
      </c>
      <c r="R268" s="83">
        <v>2523.29</v>
      </c>
      <c r="S268" s="84">
        <v>648806</v>
      </c>
      <c r="T268" s="23">
        <v>67</v>
      </c>
    </row>
    <row r="269" spans="1:20" ht="15">
      <c r="A269" s="36" t="s">
        <v>41</v>
      </c>
      <c r="B269" s="36"/>
      <c r="C269" s="153">
        <v>1341.65</v>
      </c>
      <c r="D269" s="36">
        <v>25.62</v>
      </c>
      <c r="E269" s="36">
        <v>77.96</v>
      </c>
      <c r="F269" s="41">
        <f t="shared" si="73"/>
        <v>48.670428</v>
      </c>
      <c r="G269" s="41">
        <f t="shared" si="81"/>
        <v>29.289571999999996</v>
      </c>
      <c r="H269" s="158">
        <v>41.12</v>
      </c>
      <c r="I269" s="157">
        <f t="shared" si="78"/>
        <v>119.07999999999998</v>
      </c>
      <c r="J269" s="84">
        <v>269.85</v>
      </c>
      <c r="K269" s="36">
        <v>16.85</v>
      </c>
      <c r="L269" s="169">
        <f t="shared" si="83"/>
        <v>1773.0499999999997</v>
      </c>
      <c r="M269" s="13">
        <v>62.11</v>
      </c>
      <c r="N269" s="153">
        <v>103.95</v>
      </c>
      <c r="O269" s="84">
        <v>891.66</v>
      </c>
      <c r="P269" s="155">
        <f t="shared" si="84"/>
        <v>1057.72</v>
      </c>
      <c r="Q269" s="154">
        <f t="shared" si="85"/>
        <v>2830.7699999999995</v>
      </c>
      <c r="R269" s="36">
        <v>2825</v>
      </c>
      <c r="S269" s="36">
        <v>805189</v>
      </c>
      <c r="T269" s="25"/>
    </row>
    <row r="270" spans="1:20" ht="15.75" thickBot="1">
      <c r="A270" s="37" t="s">
        <v>40</v>
      </c>
      <c r="B270" s="37"/>
      <c r="C270" s="153">
        <v>1341.65</v>
      </c>
      <c r="D270" s="37">
        <v>14.86</v>
      </c>
      <c r="E270" s="37">
        <v>27.22</v>
      </c>
      <c r="F270" s="55">
        <f t="shared" si="73"/>
        <v>16.993446</v>
      </c>
      <c r="G270" s="55">
        <f t="shared" si="81"/>
        <v>10.226553999999998</v>
      </c>
      <c r="H270" s="152">
        <v>76.78</v>
      </c>
      <c r="I270" s="151">
        <f t="shared" si="78"/>
        <v>104</v>
      </c>
      <c r="J270" s="36">
        <v>0</v>
      </c>
      <c r="K270" s="37">
        <v>14.02</v>
      </c>
      <c r="L270" s="176">
        <f t="shared" si="83"/>
        <v>1474.53</v>
      </c>
      <c r="M270" s="13">
        <v>71.13</v>
      </c>
      <c r="N270" s="153">
        <v>103.95</v>
      </c>
      <c r="O270" s="84">
        <v>891.66</v>
      </c>
      <c r="P270" s="148">
        <f t="shared" si="84"/>
        <v>1066.74</v>
      </c>
      <c r="Q270" s="147">
        <f t="shared" si="85"/>
        <v>2541.27</v>
      </c>
      <c r="R270" s="36">
        <v>2830.2</v>
      </c>
      <c r="S270" s="36">
        <v>30549</v>
      </c>
      <c r="T270" s="53"/>
    </row>
    <row r="271" spans="1:20" ht="15.75" thickBot="1">
      <c r="A271" s="52"/>
      <c r="B271" s="46"/>
      <c r="C271" s="115">
        <f>SUM(C268:C270)</f>
        <v>4024.9500000000003</v>
      </c>
      <c r="D271" s="46">
        <f>SUM(D268:D270)</f>
        <v>49.2</v>
      </c>
      <c r="E271" s="64">
        <f>SUM(E268:E270)</f>
        <v>129.24</v>
      </c>
      <c r="F271" s="146">
        <f t="shared" si="73"/>
        <v>80.68453200000002</v>
      </c>
      <c r="G271" s="163">
        <f t="shared" si="81"/>
        <v>48.555468</v>
      </c>
      <c r="H271" s="162">
        <f>SUM(H268:H270)</f>
        <v>223.7</v>
      </c>
      <c r="I271" s="115">
        <f t="shared" si="78"/>
        <v>352.94</v>
      </c>
      <c r="J271" s="46">
        <f>SUM(J268:J270)</f>
        <v>539.7</v>
      </c>
      <c r="K271" s="64">
        <f>SUM(K268:K270)</f>
        <v>46.89</v>
      </c>
      <c r="L271" s="143">
        <f t="shared" si="83"/>
        <v>5013.68</v>
      </c>
      <c r="M271" s="99">
        <f>SUM(M268:M270)</f>
        <v>195.95999999999998</v>
      </c>
      <c r="N271" s="115">
        <f>SUM(N268:N270)</f>
        <v>311.85</v>
      </c>
      <c r="O271" s="64">
        <f>SUM(O268:O270)</f>
        <v>2674.98</v>
      </c>
      <c r="P271" s="143">
        <f t="shared" si="84"/>
        <v>3182.79</v>
      </c>
      <c r="Q271" s="175">
        <f t="shared" si="85"/>
        <v>8196.470000000001</v>
      </c>
      <c r="R271" s="138"/>
      <c r="S271" s="83"/>
      <c r="T271" s="46"/>
    </row>
    <row r="272" spans="1:20" ht="15">
      <c r="A272" s="36" t="s">
        <v>42</v>
      </c>
      <c r="B272" s="23">
        <v>68</v>
      </c>
      <c r="C272" s="153">
        <v>1007.69</v>
      </c>
      <c r="D272" s="167">
        <v>496.12</v>
      </c>
      <c r="E272" s="167">
        <v>623.25</v>
      </c>
      <c r="F272" s="45">
        <f t="shared" si="73"/>
        <v>389.094975</v>
      </c>
      <c r="G272" s="45">
        <f t="shared" si="81"/>
        <v>234.155025</v>
      </c>
      <c r="H272" s="174">
        <v>79.46</v>
      </c>
      <c r="I272" s="159">
        <f t="shared" si="78"/>
        <v>702.71</v>
      </c>
      <c r="J272" s="173">
        <v>0</v>
      </c>
      <c r="K272" s="167">
        <v>17.2</v>
      </c>
      <c r="L272" s="169">
        <f t="shared" si="83"/>
        <v>2223.72</v>
      </c>
      <c r="M272" s="167">
        <v>188.16</v>
      </c>
      <c r="N272" s="168">
        <v>78.08</v>
      </c>
      <c r="O272" s="167">
        <v>669.71</v>
      </c>
      <c r="P272" s="169">
        <f t="shared" si="84"/>
        <v>935.95</v>
      </c>
      <c r="Q272" s="171">
        <f t="shared" si="85"/>
        <v>3159.67</v>
      </c>
      <c r="R272" s="83">
        <v>0</v>
      </c>
      <c r="S272" s="25"/>
      <c r="T272" s="23">
        <v>68</v>
      </c>
    </row>
    <row r="273" spans="1:20" ht="15">
      <c r="A273" s="36" t="s">
        <v>41</v>
      </c>
      <c r="B273" s="36"/>
      <c r="C273" s="153">
        <v>1007.69</v>
      </c>
      <c r="D273" s="36">
        <v>293.83</v>
      </c>
      <c r="E273" s="36">
        <v>475.81</v>
      </c>
      <c r="F273" s="41">
        <f t="shared" si="73"/>
        <v>297.048183</v>
      </c>
      <c r="G273" s="41">
        <f t="shared" si="81"/>
        <v>178.76181699999998</v>
      </c>
      <c r="H273" s="158">
        <v>30.88</v>
      </c>
      <c r="I273" s="157">
        <f t="shared" si="78"/>
        <v>506.68999999999994</v>
      </c>
      <c r="J273" s="172">
        <v>0</v>
      </c>
      <c r="K273" s="36">
        <v>12.65</v>
      </c>
      <c r="L273" s="169">
        <f t="shared" si="83"/>
        <v>1820.8600000000001</v>
      </c>
      <c r="M273" s="13">
        <v>186.33</v>
      </c>
      <c r="N273" s="168">
        <v>78.08</v>
      </c>
      <c r="O273" s="167">
        <v>669.71</v>
      </c>
      <c r="P273" s="155">
        <f t="shared" si="84"/>
        <v>934.1200000000001</v>
      </c>
      <c r="Q273" s="171">
        <f t="shared" si="85"/>
        <v>2754.9800000000005</v>
      </c>
      <c r="R273" s="36">
        <v>0</v>
      </c>
      <c r="S273" s="36"/>
      <c r="T273" s="25"/>
    </row>
    <row r="274" spans="1:20" ht="15.75" thickBot="1">
      <c r="A274" s="37" t="s">
        <v>40</v>
      </c>
      <c r="B274" s="37"/>
      <c r="C274" s="153">
        <v>1007.69</v>
      </c>
      <c r="D274" s="37">
        <v>310.13</v>
      </c>
      <c r="E274" s="37">
        <v>472.7</v>
      </c>
      <c r="F274" s="55">
        <f t="shared" si="73"/>
        <v>295.10661</v>
      </c>
      <c r="G274" s="55">
        <f t="shared" si="81"/>
        <v>177.59339</v>
      </c>
      <c r="H274" s="152">
        <v>57.66</v>
      </c>
      <c r="I274" s="151">
        <f t="shared" si="78"/>
        <v>530.36</v>
      </c>
      <c r="J274" s="170">
        <v>0</v>
      </c>
      <c r="K274" s="37">
        <v>15.05</v>
      </c>
      <c r="L274" s="169">
        <f t="shared" si="83"/>
        <v>1863.2300000000002</v>
      </c>
      <c r="M274" s="13">
        <v>213.39</v>
      </c>
      <c r="N274" s="168">
        <v>78.08</v>
      </c>
      <c r="O274" s="167">
        <v>669.71</v>
      </c>
      <c r="P274" s="148">
        <f t="shared" si="84"/>
        <v>961.1800000000001</v>
      </c>
      <c r="Q274" s="166">
        <f t="shared" si="85"/>
        <v>2824.4100000000003</v>
      </c>
      <c r="R274" s="36">
        <v>15000</v>
      </c>
      <c r="S274" s="37">
        <v>453903</v>
      </c>
      <c r="T274" s="53"/>
    </row>
    <row r="275" spans="1:20" ht="15.75" thickBot="1">
      <c r="A275" s="52"/>
      <c r="B275" s="46"/>
      <c r="C275" s="115">
        <f>SUM(C272:C274)</f>
        <v>3023.07</v>
      </c>
      <c r="D275" s="46">
        <f>SUM(D272:D274)</f>
        <v>1100.08</v>
      </c>
      <c r="E275" s="64">
        <f>SUM(E272:E274)</f>
        <v>1571.76</v>
      </c>
      <c r="F275" s="146">
        <f t="shared" si="73"/>
        <v>981.249768</v>
      </c>
      <c r="G275" s="163">
        <f t="shared" si="81"/>
        <v>590.510232</v>
      </c>
      <c r="H275" s="162">
        <f>SUM(H272:H274)</f>
        <v>168</v>
      </c>
      <c r="I275" s="115">
        <f t="shared" si="78"/>
        <v>1739.76</v>
      </c>
      <c r="J275" s="46">
        <f aca="true" t="shared" si="86" ref="J275:O275">SUM(J272:J274)</f>
        <v>0</v>
      </c>
      <c r="K275" s="46">
        <f t="shared" si="86"/>
        <v>44.900000000000006</v>
      </c>
      <c r="L275" s="165">
        <f t="shared" si="86"/>
        <v>5907.81</v>
      </c>
      <c r="M275" s="46">
        <f t="shared" si="86"/>
        <v>587.88</v>
      </c>
      <c r="N275" s="115">
        <f t="shared" si="86"/>
        <v>234.24</v>
      </c>
      <c r="O275" s="64">
        <f t="shared" si="86"/>
        <v>2009.13</v>
      </c>
      <c r="P275" s="164">
        <f t="shared" si="84"/>
        <v>2831.25</v>
      </c>
      <c r="Q275" s="139">
        <f>SUM(Q272:Q274)</f>
        <v>8739.060000000001</v>
      </c>
      <c r="R275" s="161"/>
      <c r="S275" s="107"/>
      <c r="T275" s="99"/>
    </row>
    <row r="276" spans="1:20" ht="15">
      <c r="A276" s="36" t="s">
        <v>42</v>
      </c>
      <c r="B276" s="23">
        <v>69</v>
      </c>
      <c r="C276" s="153">
        <v>920.57</v>
      </c>
      <c r="D276" s="84">
        <v>0</v>
      </c>
      <c r="E276" s="84">
        <v>77.47</v>
      </c>
      <c r="F276" s="45">
        <f t="shared" si="73"/>
        <v>48.364520999999996</v>
      </c>
      <c r="G276" s="45">
        <f t="shared" si="81"/>
        <v>29.105479</v>
      </c>
      <c r="H276" s="160">
        <v>72.59</v>
      </c>
      <c r="I276" s="159">
        <f t="shared" si="78"/>
        <v>150.06</v>
      </c>
      <c r="J276" s="84">
        <v>0</v>
      </c>
      <c r="K276" s="84">
        <v>10.99</v>
      </c>
      <c r="L276" s="156">
        <f aca="true" t="shared" si="87" ref="L276:L283">C276+D276+I276+J276+K276</f>
        <v>1081.6200000000001</v>
      </c>
      <c r="M276" s="84">
        <v>0</v>
      </c>
      <c r="N276" s="153">
        <v>71.33</v>
      </c>
      <c r="O276" s="84">
        <v>611.81</v>
      </c>
      <c r="P276" s="156">
        <f t="shared" si="84"/>
        <v>683.14</v>
      </c>
      <c r="Q276" s="154">
        <f aca="true" t="shared" si="88" ref="Q276:Q283">L276+P276</f>
        <v>1764.7600000000002</v>
      </c>
      <c r="R276" s="83">
        <v>1700</v>
      </c>
      <c r="S276" s="84">
        <v>136993</v>
      </c>
      <c r="T276" s="23">
        <v>69</v>
      </c>
    </row>
    <row r="277" spans="1:20" ht="15">
      <c r="A277" s="36" t="s">
        <v>41</v>
      </c>
      <c r="B277" s="36"/>
      <c r="C277" s="153">
        <v>920.57</v>
      </c>
      <c r="D277" s="36">
        <v>3.01</v>
      </c>
      <c r="E277" s="36">
        <v>6.56</v>
      </c>
      <c r="F277" s="41">
        <f t="shared" si="73"/>
        <v>4.095408</v>
      </c>
      <c r="G277" s="41">
        <f t="shared" si="81"/>
        <v>2.4645919999999997</v>
      </c>
      <c r="H277" s="158">
        <v>28.21</v>
      </c>
      <c r="I277" s="157">
        <f t="shared" si="78"/>
        <v>34.77</v>
      </c>
      <c r="J277" s="36">
        <v>0</v>
      </c>
      <c r="K277" s="36">
        <v>8.09</v>
      </c>
      <c r="L277" s="156">
        <f t="shared" si="87"/>
        <v>966.44</v>
      </c>
      <c r="M277" s="13">
        <v>0</v>
      </c>
      <c r="N277" s="153">
        <v>71.33</v>
      </c>
      <c r="O277" s="84">
        <v>611.81</v>
      </c>
      <c r="P277" s="155">
        <f t="shared" si="84"/>
        <v>683.14</v>
      </c>
      <c r="Q277" s="154">
        <f t="shared" si="88"/>
        <v>1649.58</v>
      </c>
      <c r="R277" s="36">
        <v>1700</v>
      </c>
      <c r="S277" s="36">
        <v>38110</v>
      </c>
      <c r="T277" s="25"/>
    </row>
    <row r="278" spans="1:20" ht="15.75" thickBot="1">
      <c r="A278" s="37" t="s">
        <v>40</v>
      </c>
      <c r="B278" s="37"/>
      <c r="C278" s="153">
        <v>920.57</v>
      </c>
      <c r="D278" s="37">
        <v>0</v>
      </c>
      <c r="E278" s="37"/>
      <c r="F278" s="55">
        <f t="shared" si="73"/>
        <v>0</v>
      </c>
      <c r="G278" s="55">
        <f t="shared" si="81"/>
        <v>0</v>
      </c>
      <c r="H278" s="152">
        <v>52.68</v>
      </c>
      <c r="I278" s="151">
        <f t="shared" si="78"/>
        <v>52.68</v>
      </c>
      <c r="J278" s="36">
        <v>0</v>
      </c>
      <c r="K278" s="37">
        <v>9.62</v>
      </c>
      <c r="L278" s="150">
        <f t="shared" si="87"/>
        <v>982.87</v>
      </c>
      <c r="M278" s="13">
        <v>0</v>
      </c>
      <c r="N278" s="153">
        <v>71.33</v>
      </c>
      <c r="O278" s="84">
        <v>611.81</v>
      </c>
      <c r="P278" s="148">
        <f t="shared" si="84"/>
        <v>683.14</v>
      </c>
      <c r="Q278" s="147">
        <f t="shared" si="88"/>
        <v>1666.01</v>
      </c>
      <c r="R278" s="36">
        <v>1700</v>
      </c>
      <c r="S278" s="37">
        <v>40397</v>
      </c>
      <c r="T278" s="53"/>
    </row>
    <row r="279" spans="1:20" ht="15.75" thickBot="1">
      <c r="A279" s="52"/>
      <c r="B279" s="46"/>
      <c r="C279" s="115">
        <f>SUM(C276:C278)</f>
        <v>2761.71</v>
      </c>
      <c r="D279" s="46">
        <f>SUM(D276:D278)</f>
        <v>3.01</v>
      </c>
      <c r="E279" s="64">
        <f>SUM(E276:E278)</f>
        <v>84.03</v>
      </c>
      <c r="F279" s="146">
        <f t="shared" si="73"/>
        <v>52.459929</v>
      </c>
      <c r="G279" s="163">
        <f t="shared" si="81"/>
        <v>31.570071</v>
      </c>
      <c r="H279" s="162">
        <f>SUM(H276:H278)</f>
        <v>153.48000000000002</v>
      </c>
      <c r="I279" s="115">
        <f t="shared" si="78"/>
        <v>237.51000000000002</v>
      </c>
      <c r="J279" s="46">
        <f>SUM(J276:J278)</f>
        <v>0</v>
      </c>
      <c r="K279" s="64">
        <f>SUM(K276:K278)</f>
        <v>28.699999999999996</v>
      </c>
      <c r="L279" s="143">
        <f t="shared" si="87"/>
        <v>3030.9300000000003</v>
      </c>
      <c r="M279" s="99">
        <f>SUM(M276:M278)</f>
        <v>0</v>
      </c>
      <c r="N279" s="115">
        <f>SUM(N276:N278)</f>
        <v>213.99</v>
      </c>
      <c r="O279" s="64">
        <f>SUM(O276:O278)</f>
        <v>1835.4299999999998</v>
      </c>
      <c r="P279" s="143">
        <f t="shared" si="84"/>
        <v>2049.42</v>
      </c>
      <c r="Q279" s="139">
        <f t="shared" si="88"/>
        <v>5080.35</v>
      </c>
      <c r="R279" s="161"/>
      <c r="S279" s="107"/>
      <c r="T279" s="99"/>
    </row>
    <row r="280" spans="1:20" ht="15">
      <c r="A280" s="36" t="s">
        <v>42</v>
      </c>
      <c r="B280" s="23">
        <v>70</v>
      </c>
      <c r="C280" s="153">
        <v>897.34</v>
      </c>
      <c r="D280" s="84">
        <v>101.47</v>
      </c>
      <c r="E280" s="84">
        <v>226.31</v>
      </c>
      <c r="F280" s="45">
        <f t="shared" si="73"/>
        <v>141.285333</v>
      </c>
      <c r="G280" s="45">
        <f t="shared" si="81"/>
        <v>85.024667</v>
      </c>
      <c r="H280" s="160">
        <v>70.76</v>
      </c>
      <c r="I280" s="159">
        <f t="shared" si="78"/>
        <v>297.07</v>
      </c>
      <c r="J280" s="84">
        <v>154.89</v>
      </c>
      <c r="K280" s="84">
        <v>10.72</v>
      </c>
      <c r="L280" s="156">
        <f t="shared" si="87"/>
        <v>1461.49</v>
      </c>
      <c r="M280" s="84">
        <v>125.44</v>
      </c>
      <c r="N280" s="153">
        <v>69.53</v>
      </c>
      <c r="O280" s="84">
        <v>596.37</v>
      </c>
      <c r="P280" s="156">
        <f t="shared" si="84"/>
        <v>791.34</v>
      </c>
      <c r="Q280" s="154">
        <f t="shared" si="88"/>
        <v>2252.83</v>
      </c>
      <c r="R280" s="83">
        <v>0</v>
      </c>
      <c r="S280" s="23"/>
      <c r="T280" s="23">
        <v>70</v>
      </c>
    </row>
    <row r="281" spans="1:20" ht="15">
      <c r="A281" s="36" t="s">
        <v>41</v>
      </c>
      <c r="B281" s="36"/>
      <c r="C281" s="153">
        <v>897.34</v>
      </c>
      <c r="D281" s="36">
        <v>308.57</v>
      </c>
      <c r="E281" s="36">
        <v>534.59</v>
      </c>
      <c r="F281" s="41">
        <f t="shared" si="73"/>
        <v>333.74453700000004</v>
      </c>
      <c r="G281" s="41">
        <f t="shared" si="81"/>
        <v>200.845463</v>
      </c>
      <c r="H281" s="158">
        <v>27.5</v>
      </c>
      <c r="I281" s="157">
        <f t="shared" si="78"/>
        <v>562.09</v>
      </c>
      <c r="J281" s="36">
        <v>226.48</v>
      </c>
      <c r="K281" s="36">
        <v>11.27</v>
      </c>
      <c r="L281" s="156">
        <f t="shared" si="87"/>
        <v>2005.75</v>
      </c>
      <c r="M281" s="13">
        <v>124.22</v>
      </c>
      <c r="N281" s="153">
        <v>69.53</v>
      </c>
      <c r="O281" s="84">
        <v>596.37</v>
      </c>
      <c r="P281" s="155">
        <f t="shared" si="84"/>
        <v>790.12</v>
      </c>
      <c r="Q281" s="154">
        <f t="shared" si="88"/>
        <v>2795.87</v>
      </c>
      <c r="R281" s="36">
        <v>2500</v>
      </c>
      <c r="S281" s="36">
        <v>38992</v>
      </c>
      <c r="T281" s="25"/>
    </row>
    <row r="282" spans="1:20" ht="15.75" thickBot="1">
      <c r="A282" s="37" t="s">
        <v>40</v>
      </c>
      <c r="B282" s="37"/>
      <c r="C282" s="153">
        <v>897.34</v>
      </c>
      <c r="D282" s="37">
        <v>264.66</v>
      </c>
      <c r="E282" s="37">
        <v>408.38</v>
      </c>
      <c r="F282" s="55">
        <f t="shared" si="73"/>
        <v>254.951634</v>
      </c>
      <c r="G282" s="55">
        <f t="shared" si="81"/>
        <v>153.42836599999998</v>
      </c>
      <c r="H282" s="152">
        <v>51.35</v>
      </c>
      <c r="I282" s="151">
        <f t="shared" si="78"/>
        <v>459.73</v>
      </c>
      <c r="J282" s="37">
        <v>362.36</v>
      </c>
      <c r="K282" s="37">
        <v>9.38</v>
      </c>
      <c r="L282" s="150">
        <f t="shared" si="87"/>
        <v>1993.4700000000003</v>
      </c>
      <c r="M282" s="54">
        <v>71.13</v>
      </c>
      <c r="N282" s="149">
        <v>69.53</v>
      </c>
      <c r="O282" s="84">
        <v>596.37</v>
      </c>
      <c r="P282" s="148">
        <f t="shared" si="84"/>
        <v>737.03</v>
      </c>
      <c r="Q282" s="147">
        <f t="shared" si="88"/>
        <v>2730.5</v>
      </c>
      <c r="R282" s="36">
        <v>2500</v>
      </c>
      <c r="S282" s="36">
        <v>54078</v>
      </c>
      <c r="T282" s="53"/>
    </row>
    <row r="283" spans="1:20" ht="15.75" thickBot="1">
      <c r="A283" s="72"/>
      <c r="B283" s="27"/>
      <c r="C283" s="115">
        <f>SUM(C280:C282)</f>
        <v>2692.02</v>
      </c>
      <c r="D283" s="46">
        <f>SUM(D280:D282)</f>
        <v>674.7</v>
      </c>
      <c r="E283" s="64">
        <f>SUM(E280:E282)</f>
        <v>1169.2800000000002</v>
      </c>
      <c r="F283" s="146">
        <f t="shared" si="73"/>
        <v>729.9815040000001</v>
      </c>
      <c r="G283" s="66">
        <f t="shared" si="81"/>
        <v>439.29849600000006</v>
      </c>
      <c r="H283" s="145">
        <f>SUM(H280:H282)</f>
        <v>149.61</v>
      </c>
      <c r="I283" s="144">
        <f t="shared" si="78"/>
        <v>1318.8900000000003</v>
      </c>
      <c r="J283" s="46">
        <f>SUM(J280:J282)</f>
        <v>743.73</v>
      </c>
      <c r="K283" s="64">
        <f>SUM(K280:K282)</f>
        <v>31.370000000000005</v>
      </c>
      <c r="L283" s="143">
        <f t="shared" si="87"/>
        <v>5460.71</v>
      </c>
      <c r="M283" s="142">
        <f>SUM(M280:M282)</f>
        <v>320.78999999999996</v>
      </c>
      <c r="N283" s="141">
        <f>SUM(N280:N282)</f>
        <v>208.59</v>
      </c>
      <c r="O283" s="99">
        <f>SUM(O280:O282)</f>
        <v>1789.1100000000001</v>
      </c>
      <c r="P283" s="140">
        <f t="shared" si="84"/>
        <v>2318.4900000000002</v>
      </c>
      <c r="Q283" s="139">
        <f t="shared" si="88"/>
        <v>7779.200000000001</v>
      </c>
      <c r="R283" s="138"/>
      <c r="S283" s="36"/>
      <c r="T283" s="46"/>
    </row>
    <row r="284" spans="1:19" ht="15">
      <c r="A284" s="24"/>
      <c r="B284" s="23"/>
      <c r="C284" s="133">
        <f>C283+C279+C275+C271+C267+C263+C259+C255+C251+C247+C243+C239+C235+C231+C227+C223+C219+C215+C211+C203+C207+C199+C195+C191+C187+C183+C179+C175+C171+C167+C163+C159+C155+C151+C147+C143+C139+C135+C131+C127+C123+C119+C115+C111+C107+C103+C99+C95+C91+C87+C83+C79+C75+C71+C67+C63+C59+C55+C51+C47+C43+C39+C35+C31+C27+C23+C19+C15+C11+C7</f>
        <v>228550.05</v>
      </c>
      <c r="D284" s="133"/>
      <c r="E284" s="133"/>
      <c r="F284" s="45"/>
      <c r="G284" s="45"/>
      <c r="H284" s="137"/>
      <c r="I284" s="133">
        <v>68456.44</v>
      </c>
      <c r="J284" s="133"/>
      <c r="K284" s="136"/>
      <c r="L284" s="135">
        <f>L283+L279+L275+L271+L267+L263+L259+L255+L251+L247+L243+L239+L235+L231+L227+L223+L219+L215+L211+L207+L203+L199+L195+L191+L187+L183+L179+L175+L171+L167+L163+L159+L155+L151+L147+L143+L139+L135+L131+L127+L123+L119+L115+L111+L107+L103+L99+L95+L91+L87+L83+L79+L75+L71+L67+L63+L59+L55+L51+L47+L43+L39+L35+L31+L27+L23+L19+L15+L11+L7</f>
        <v>362611.6400000002</v>
      </c>
      <c r="M284" s="134"/>
      <c r="N284" s="133"/>
      <c r="O284" s="133"/>
      <c r="P284" s="132">
        <f>P283+P279+P275+P271+P267+P263+P259+P255+P251+P247+P243+P239+P235+P231+P219+P227+P223+P215+P211+P207+P203+P199+P195+P191+P187+P183+P179+P175+P171+P167+P163+P159+P155+P151+P147+P143+P139+P135+P131+P127+P123+P119+P115+P111+P107+P103+P99+P95+P91+P87+P83+P79+P75+P71+P67+P63+P59+P55+P51+P47+P43+P39+P35+P31+P27+P23+P19+P15+P11+P7</f>
        <v>192033.80500000002</v>
      </c>
      <c r="Q284" s="131">
        <f>Q283+Q279+Q275+Q271+Q267+Q263+Q259+Q255+Q251+Q247+Q243+Q239+Q235+Q231+Q227+Q223+Q219+Q215+Q211+Q207+Q203+Q199+Q195+Q191+Q187+Q183+Q179+Q175+Q171+Q167+Q163+Q159+Q155+Q151+Q147+Q143+Q139+Q135+Q131+Q127+Q123+Q119+Q115+Q111+Q107+Q103+Q99+Q95+Q91+Q87+Q83+Q79+Q75+Q71+Q67+Q63+Q59+Q55+Q51+Q47+Q43+Q39+Q35+Q31+Q27+Q23+Q19+Q15+Q11+Q7</f>
        <v>554645.4450000001</v>
      </c>
      <c r="R284" s="42">
        <f>SUM(R4:R283)</f>
        <v>551426.3799999999</v>
      </c>
      <c r="S284" s="36"/>
    </row>
    <row r="285" spans="3:18" ht="15">
      <c r="C285" s="129"/>
      <c r="D285" s="130"/>
      <c r="E285" s="129"/>
      <c r="F285" s="129"/>
      <c r="G285" s="129"/>
      <c r="H285" s="4"/>
      <c r="I285" s="4"/>
      <c r="J285" s="6"/>
      <c r="K285" s="2"/>
      <c r="L285" s="4"/>
      <c r="M285" s="4"/>
      <c r="N285" s="126"/>
      <c r="O285" s="126"/>
      <c r="P285" s="9"/>
      <c r="Q285" s="128"/>
      <c r="R285" s="9"/>
    </row>
    <row r="286" spans="3:18" ht="15">
      <c r="C286" s="10"/>
      <c r="D286" s="126"/>
      <c r="F286" s="2"/>
      <c r="H286" s="126"/>
      <c r="I286" s="126"/>
      <c r="J286" s="10"/>
      <c r="K286" s="126"/>
      <c r="L286" s="4"/>
      <c r="M286" s="6"/>
      <c r="N286" s="9"/>
      <c r="O286" s="126"/>
      <c r="P286" s="9"/>
      <c r="Q286" s="6"/>
      <c r="R286" s="9"/>
    </row>
    <row r="287" spans="4:18" ht="15">
      <c r="D287" s="126"/>
      <c r="F287" s="2"/>
      <c r="K287" s="126"/>
      <c r="L287" s="126"/>
      <c r="N287" s="126"/>
      <c r="O287" s="126"/>
      <c r="P287" s="6"/>
      <c r="Q287" s="126"/>
      <c r="R287" s="2"/>
    </row>
    <row r="288" spans="11:18" ht="15">
      <c r="K288" s="126"/>
      <c r="M288" s="9"/>
      <c r="P288" s="9"/>
      <c r="Q288" s="126"/>
      <c r="R288" s="4"/>
    </row>
    <row r="289" spans="2:18" ht="15">
      <c r="B289" s="7"/>
      <c r="C289" s="7"/>
      <c r="D289" s="127"/>
      <c r="E289" s="126" t="s">
        <v>39</v>
      </c>
      <c r="F289" s="126"/>
      <c r="G289" s="126"/>
      <c r="H289" s="126"/>
      <c r="I289" s="126"/>
      <c r="K289" s="126"/>
      <c r="L289" s="126"/>
      <c r="M289" s="9"/>
      <c r="O289" s="126"/>
      <c r="P289" s="126"/>
      <c r="Q289" s="126"/>
      <c r="R289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2017-10-18T13:00:13Z</dcterms:modified>
  <cp:category/>
  <cp:version/>
  <cp:contentType/>
  <cp:contentStatus/>
</cp:coreProperties>
</file>