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0" windowWidth="19440" windowHeight="125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'Лист1'!$A$1:$E$44</definedName>
  </definedNames>
  <calcPr calcId="125725"/>
</workbook>
</file>

<file path=xl/sharedStrings.xml><?xml version="1.0" encoding="utf-8"?>
<sst xmlns="http://schemas.openxmlformats.org/spreadsheetml/2006/main" count="79" uniqueCount="63">
  <si>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</si>
  <si>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</si>
  <si>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</si>
  <si>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</si>
  <si>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</si>
  <si>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r>
      <rPr>
        <b/>
        <sz val="11"/>
        <color theme="1"/>
        <rFont val="Times New Roman"/>
        <family val="1"/>
      </rPr>
      <t>период:</t>
    </r>
    <r>
      <rPr>
        <sz val="11"/>
        <color theme="1"/>
        <rFont val="Times New Roman"/>
        <family val="1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</si>
  <si>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</si>
  <si>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</si>
  <si>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</si>
  <si>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</si>
  <si>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</si>
  <si>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руб.</t>
  </si>
  <si>
    <t xml:space="preserve">Годовая фактическая стоимость работ (услуг) </t>
  </si>
  <si>
    <t>Чел.</t>
  </si>
  <si>
    <t>м2</t>
  </si>
  <si>
    <t>Устранение свищей хомутами</t>
  </si>
  <si>
    <t>изготовление и установка дверного блока</t>
  </si>
  <si>
    <t>Вывоз ТБО (спецавтохозяйство) 1,2 кв. 20__ г</t>
  </si>
  <si>
    <t>Управление жил. фондом 1,2 кв. 20__ г. коэф. 06;08</t>
  </si>
  <si>
    <t>Управлением жил. фонд 3,4 кв. 20__ г. 0,6;0,8;0,85</t>
  </si>
  <si>
    <t>Уборка МОП 1,2 кв. 20__ коэф. 0,8</t>
  </si>
  <si>
    <t>Уборка МОП 3,4 кв. 20__ г. коэф.0,8</t>
  </si>
  <si>
    <t>Вывоз ТКО 3,4 кв. 20__ г. коэф. 0,6;0,8;0,85;0,9;1</t>
  </si>
  <si>
    <t>Содержание ДРС 1,2 кв. 20__г. к=0,8</t>
  </si>
  <si>
    <t>Содержание ДРС 3,4 кв. 20__ г. коэф. 0,8</t>
  </si>
  <si>
    <t>Уборка придомовой территории 1,2 кв. 20__ г. коэф.</t>
  </si>
  <si>
    <t>Уборка придомовой территории 3,4 кв. 20__ г. коэф.</t>
  </si>
  <si>
    <t>работы по сдержанию и ремонту конструктивных элементов здания</t>
  </si>
  <si>
    <t>содержание и ремонт внутридомового оборудования водоснабжения и водоотведения, отопления и горячего водоснабжения; обслуживание и текущий ремонт систем электроснабжения, систем вентиляции</t>
  </si>
  <si>
    <t>рентабельность 7%</t>
  </si>
  <si>
    <t>УСН 1% от платежей</t>
  </si>
  <si>
    <t>4. Работы по содержанию и ремонту конструктивных элементов (несущих конструкций и ненесущих конструкций) многоквартирных домов</t>
  </si>
  <si>
    <t>5.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</si>
  <si>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 Работы по содержанию и ремонту мусоропроводов в многоквартирном доме</t>
  </si>
  <si>
    <t>7. Работы по содержанию и ремонту лифта (лифтов) в многоквартирном доме</t>
  </si>
  <si>
    <t>8. Работы по обеспечению требований пожарной безопасности</t>
  </si>
  <si>
    <t>9. Работы по содержанию и ремонту систем дымоудаления и вентиляции</t>
  </si>
  <si>
    <t>10. Работы по содержанию и ремонту систем внутридомового газового оборудования</t>
  </si>
  <si>
    <t>11. Обеспечение устранения аварий на внутридомовых инженерных системах в многоквартирном доме</t>
  </si>
  <si>
    <t>12. Проведение дератизации и дезинсекции помещений, входящих в состав общего имущества в многоквартирном доме</t>
  </si>
  <si>
    <t>13.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</si>
  <si>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14. Прочая работа (услуга)</t>
  </si>
  <si>
    <t>Адрес: мкр.Девичья Сопка д.55</t>
  </si>
  <si>
    <t>период: 01.01.2017-31.12.2017</t>
  </si>
  <si>
    <t>Дебиторская задолженность (переплата) по коммунальным услугам по содержанию помещений, входящих в состав общего имущества в многоквартирном доме  на 01.01.2017 г.</t>
  </si>
  <si>
    <t>Дебиторская задолженность (переплата) на 01.01.2017 г.</t>
  </si>
  <si>
    <t>Дебиторская задолженность (переплата) по коммунальным услугам по содержанию помещений, входящих в состав общего имущества в многоквартирном доме  на 31.12.2017 г.</t>
  </si>
  <si>
    <t>Дебиторская задолженность (переплата) на 31.12.2017 г.</t>
  </si>
  <si>
    <t>Всего начислено за период с 01.01.2017 г. по 31.12.2017 г.</t>
  </si>
  <si>
    <t>Всего оплачено за период с 01.01.2017 г. по 31.12.2017 г.</t>
  </si>
  <si>
    <t>Всего доходов по дому за 2017 г.</t>
  </si>
  <si>
    <t>Управление жил. фондом 1,2 кв. 2017 г. коэф. 0,6;0,8;0,85;0,9;1</t>
  </si>
  <si>
    <t>Управление жил. фондом 3,4 кв. 2017 г. коэф.0,6;0,8;0,85;0,9;1</t>
  </si>
  <si>
    <t>Уборка МОП 1,2 кв. 2017 г. коэф. 0,8</t>
  </si>
  <si>
    <t>Уборка МОП 3,4 кв. 2017 г. коэф. 0,8</t>
  </si>
  <si>
    <t>Вывоз ТКО  1,2 кв. 2017 г</t>
  </si>
  <si>
    <t xml:space="preserve">Вывоз ТКО 3,4 кв. 2017 г. </t>
  </si>
  <si>
    <t>Содержание ДРС 1,2 кв. 2017 г. коэф. 0,8</t>
  </si>
  <si>
    <t>Содержание ДРС 3,4 кв. 2017 г. коэф. 0,8</t>
  </si>
  <si>
    <t>Уборка придомовой территории ,содержание детских площадок 1,2 кв. 2017 г. коэф.  0,8</t>
  </si>
  <si>
    <t>Уборка придомовой территории ,содержание детских площадок 3,4 кв. 2017 г. коэф.  0,8</t>
  </si>
  <si>
    <t>15. Всего расходов по дому за 2017 г.</t>
  </si>
  <si>
    <t>Провайдеры :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</si>
</sst>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&quot;р.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</font>
    <font>
      <b/>
      <sz val="11"/>
      <color rgb="FF3F3F3F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48">
    <xf numFmtId="0" fontId="0" fillId="0" borderId="0" xfId="0"/>
    <xf numFmtId="165" fontId="5" fillId="3" borderId="2" xfId="20" applyNumberFormat="1" applyFont="1" applyFill="1" applyBorder="1" applyAlignment="1">
      <alignment horizontal="center" vertical="center" wrapText="1"/>
    </xf>
    <xf numFmtId="164" fontId="3" fillId="3" borderId="2" xfId="2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5" fillId="3" borderId="2" xfId="2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6" fillId="3" borderId="2" xfId="21" applyFont="1" applyFill="1" applyBorder="1" applyAlignment="1" applyProtection="1">
      <alignment horizontal="center" vertical="center" wrapText="1"/>
      <protection/>
    </xf>
    <xf numFmtId="164" fontId="5" fillId="3" borderId="2" xfId="22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7" fillId="3" borderId="2" xfId="22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0" xfId="22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5" fillId="3" borderId="2" xfId="2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0" fillId="3" borderId="2" xfId="21" applyFont="1" applyFill="1" applyBorder="1" applyAlignment="1" applyProtection="1">
      <alignment horizontal="center" vertical="center" wrapText="1"/>
      <protection/>
    </xf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1" fontId="5" fillId="3" borderId="2" xfId="20" applyNumberFormat="1" applyFont="1" applyFill="1" applyBorder="1" applyAlignment="1">
      <alignment horizontal="right" vertical="center" wrapText="1"/>
    </xf>
    <xf numFmtId="1" fontId="7" fillId="3" borderId="2" xfId="0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ont="1" applyFill="1" applyBorder="1"/>
    <xf numFmtId="2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5" fillId="3" borderId="3" xfId="20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/>
    </xf>
    <xf numFmtId="0" fontId="5" fillId="3" borderId="3" xfId="2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2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5" fillId="3" borderId="5" xfId="20" applyFont="1" applyFill="1" applyBorder="1" applyAlignment="1">
      <alignment horizontal="center" vertical="center" wrapText="1"/>
    </xf>
    <xf numFmtId="0" fontId="5" fillId="3" borderId="3" xfId="20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  <cellStyle name="Гиперссылка" xfId="21"/>
    <cellStyle name="Финансовый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3" sqref="A13:E13"/>
    </sheetView>
  </sheetViews>
  <sheetFormatPr defaultColWidth="9.140625" defaultRowHeight="15" outlineLevelRow="2"/>
  <cols>
    <col min="1" max="1" width="62.00390625" style="14" customWidth="1"/>
    <col min="2" max="2" width="15.57421875" style="6" hidden="1" customWidth="1"/>
    <col min="3" max="3" width="15.57421875" style="13" customWidth="1"/>
    <col min="4" max="4" width="9.28125" style="14" customWidth="1"/>
    <col min="5" max="5" width="14.421875" style="15" customWidth="1"/>
    <col min="6" max="6" width="8.421875" style="16" customWidth="1"/>
    <col min="7" max="16384" width="9.140625" style="16" customWidth="1"/>
  </cols>
  <sheetData>
    <row r="1" spans="1:5" ht="37.5" customHeight="1">
      <c r="A1" s="42" t="s">
        <v>6</v>
      </c>
      <c r="B1" s="42"/>
      <c r="C1" s="42"/>
      <c r="D1" s="42"/>
      <c r="E1" s="42"/>
    </row>
    <row r="2" spans="1:5" ht="17.25" customHeight="1">
      <c r="A2" s="39" t="s">
        <v>42</v>
      </c>
      <c r="B2" s="9" t="s">
        <v>5</v>
      </c>
      <c r="C2" s="44" t="s">
        <v>43</v>
      </c>
      <c r="D2" s="44"/>
      <c r="E2" s="44"/>
    </row>
    <row r="3" spans="1:5" ht="57">
      <c r="A3" s="17" t="s">
        <v>4</v>
      </c>
      <c r="B3" s="1" t="s">
        <v>1</v>
      </c>
      <c r="C3" s="4" t="s">
        <v>12</v>
      </c>
      <c r="D3" s="7" t="s">
        <v>2</v>
      </c>
      <c r="E3" s="8" t="s">
        <v>3</v>
      </c>
    </row>
    <row r="4" spans="1:5" ht="15">
      <c r="A4" s="45"/>
      <c r="B4" s="46"/>
      <c r="C4" s="46"/>
      <c r="D4" s="46"/>
      <c r="E4" s="47"/>
    </row>
    <row r="5" spans="1:5" ht="55.5" customHeight="1">
      <c r="A5" s="40" t="s">
        <v>44</v>
      </c>
      <c r="B5" s="1"/>
      <c r="C5" s="23">
        <v>714</v>
      </c>
      <c r="D5" s="19" t="s">
        <v>11</v>
      </c>
      <c r="E5" s="38"/>
    </row>
    <row r="6" spans="1:5" ht="17.25" customHeight="1">
      <c r="A6" s="17" t="s">
        <v>45</v>
      </c>
      <c r="B6" s="34"/>
      <c r="C6" s="36">
        <v>89910</v>
      </c>
      <c r="D6" s="19" t="s">
        <v>11</v>
      </c>
      <c r="E6" s="35"/>
    </row>
    <row r="7" spans="1:5" ht="15">
      <c r="A7" s="17" t="s">
        <v>48</v>
      </c>
      <c r="B7" s="1"/>
      <c r="C7" s="23">
        <v>530242</v>
      </c>
      <c r="D7" s="19" t="s">
        <v>11</v>
      </c>
      <c r="E7" s="8"/>
    </row>
    <row r="8" spans="1:5" ht="21" customHeight="1">
      <c r="A8" s="17" t="s">
        <v>49</v>
      </c>
      <c r="B8" s="1"/>
      <c r="C8" s="23">
        <v>532477</v>
      </c>
      <c r="D8" s="19" t="s">
        <v>11</v>
      </c>
      <c r="E8" s="8"/>
    </row>
    <row r="9" spans="1:5" ht="47.25" customHeight="1">
      <c r="A9" s="40" t="s">
        <v>46</v>
      </c>
      <c r="B9" s="1"/>
      <c r="C9" s="23">
        <v>7051</v>
      </c>
      <c r="D9" s="19" t="s">
        <v>11</v>
      </c>
      <c r="E9" s="8"/>
    </row>
    <row r="10" spans="1:5" ht="29.25" customHeight="1">
      <c r="A10" s="17" t="s">
        <v>47</v>
      </c>
      <c r="B10" s="1"/>
      <c r="C10" s="23">
        <v>87675</v>
      </c>
      <c r="D10" s="19" t="s">
        <v>11</v>
      </c>
      <c r="E10" s="8"/>
    </row>
    <row r="11" spans="1:5" ht="29.25" customHeight="1">
      <c r="A11" s="17" t="s">
        <v>62</v>
      </c>
      <c r="B11" s="1"/>
      <c r="C11" s="23">
        <v>21800</v>
      </c>
      <c r="D11" s="19"/>
      <c r="E11" s="8"/>
    </row>
    <row r="12" spans="1:5" ht="15">
      <c r="A12" s="22" t="s">
        <v>50</v>
      </c>
      <c r="B12" s="9"/>
      <c r="C12" s="24">
        <v>552042</v>
      </c>
      <c r="D12" s="19" t="s">
        <v>11</v>
      </c>
      <c r="E12" s="2"/>
    </row>
    <row r="13" spans="1:5" ht="15">
      <c r="A13" s="43" t="s">
        <v>7</v>
      </c>
      <c r="B13" s="43"/>
      <c r="C13" s="43"/>
      <c r="D13" s="43"/>
      <c r="E13" s="43"/>
    </row>
    <row r="14" spans="1:5" ht="28.5">
      <c r="A14" s="28" t="s">
        <v>8</v>
      </c>
      <c r="B14" s="9" t="e">
        <f>#REF!</f>
        <v>#REF!</v>
      </c>
      <c r="C14" s="10"/>
      <c r="D14" s="3"/>
      <c r="E14" s="2"/>
    </row>
    <row r="15" spans="1:5" ht="15" outlineLevel="2">
      <c r="A15" s="30" t="s">
        <v>51</v>
      </c>
      <c r="B15" s="30" t="s">
        <v>18</v>
      </c>
      <c r="C15" s="31">
        <v>49791</v>
      </c>
      <c r="D15" s="30" t="s">
        <v>14</v>
      </c>
      <c r="E15" s="32">
        <v>12605.4</v>
      </c>
    </row>
    <row r="16" spans="1:5" ht="15" outlineLevel="2">
      <c r="A16" s="30" t="s">
        <v>52</v>
      </c>
      <c r="B16" s="30" t="s">
        <v>19</v>
      </c>
      <c r="C16" s="31">
        <v>52943</v>
      </c>
      <c r="D16" s="30" t="s">
        <v>14</v>
      </c>
      <c r="E16" s="32">
        <v>12605.4</v>
      </c>
    </row>
    <row r="17" spans="1:5" ht="28.5">
      <c r="A17" s="28" t="s">
        <v>9</v>
      </c>
      <c r="B17" s="9" t="e">
        <f>#REF!</f>
        <v>#REF!</v>
      </c>
      <c r="C17" s="29"/>
      <c r="D17" s="3"/>
      <c r="E17" s="2"/>
    </row>
    <row r="18" spans="1:5" ht="15" outlineLevel="2">
      <c r="A18" s="30" t="s">
        <v>53</v>
      </c>
      <c r="B18" s="30" t="s">
        <v>20</v>
      </c>
      <c r="C18" s="31">
        <v>20798</v>
      </c>
      <c r="D18" s="30" t="s">
        <v>14</v>
      </c>
      <c r="E18" s="32">
        <v>12605.4</v>
      </c>
    </row>
    <row r="19" spans="1:5" ht="15" outlineLevel="2">
      <c r="A19" s="30" t="s">
        <v>54</v>
      </c>
      <c r="B19" s="30" t="s">
        <v>21</v>
      </c>
      <c r="C19" s="31">
        <v>20868</v>
      </c>
      <c r="D19" s="30" t="s">
        <v>14</v>
      </c>
      <c r="E19" s="32">
        <v>12605.4</v>
      </c>
    </row>
    <row r="20" spans="1:5" ht="28.5">
      <c r="A20" s="28" t="s">
        <v>10</v>
      </c>
      <c r="B20" s="11" t="e">
        <f>#REF!+#REF!</f>
        <v>#REF!</v>
      </c>
      <c r="C20" s="29"/>
      <c r="D20" s="5"/>
      <c r="E20" s="2"/>
    </row>
    <row r="21" spans="1:5" ht="15" outlineLevel="2">
      <c r="A21" s="30" t="s">
        <v>55</v>
      </c>
      <c r="B21" s="30" t="s">
        <v>17</v>
      </c>
      <c r="C21" s="31">
        <v>28244</v>
      </c>
      <c r="D21" s="30" t="s">
        <v>13</v>
      </c>
      <c r="E21" s="30"/>
    </row>
    <row r="22" spans="1:5" ht="15" outlineLevel="2">
      <c r="A22" s="30" t="s">
        <v>56</v>
      </c>
      <c r="B22" s="30" t="s">
        <v>22</v>
      </c>
      <c r="C22" s="31">
        <v>33716</v>
      </c>
      <c r="D22" s="30" t="s">
        <v>13</v>
      </c>
      <c r="E22" s="30"/>
    </row>
    <row r="23" spans="1:5" ht="42.75" outlineLevel="1">
      <c r="A23" s="37" t="s">
        <v>31</v>
      </c>
      <c r="B23" s="18"/>
      <c r="C23" s="29"/>
      <c r="D23" s="18"/>
      <c r="E23" s="18"/>
    </row>
    <row r="24" spans="1:5" ht="33.75" customHeight="1" outlineLevel="2">
      <c r="A24" s="33" t="s">
        <v>27</v>
      </c>
      <c r="B24" s="30" t="s">
        <v>16</v>
      </c>
      <c r="C24" s="31">
        <v>63778</v>
      </c>
      <c r="D24" s="30" t="s">
        <v>14</v>
      </c>
      <c r="E24" s="30"/>
    </row>
    <row r="25" spans="1:5" s="20" customFormat="1" ht="52.5" customHeight="1" outlineLevel="2">
      <c r="A25" s="37" t="s">
        <v>32</v>
      </c>
      <c r="B25" s="21"/>
      <c r="C25" s="21"/>
      <c r="D25" s="21"/>
      <c r="E25" s="21"/>
    </row>
    <row r="26" spans="1:5" ht="63" customHeight="1" outlineLevel="2">
      <c r="A26" s="33" t="s">
        <v>28</v>
      </c>
      <c r="B26" s="30" t="s">
        <v>15</v>
      </c>
      <c r="C26" s="31">
        <v>112553</v>
      </c>
      <c r="D26" s="30"/>
      <c r="E26" s="30"/>
    </row>
    <row r="27" spans="1:5" s="20" customFormat="1" ht="28.5" outlineLevel="2">
      <c r="A27" s="37" t="s">
        <v>33</v>
      </c>
      <c r="B27" s="21"/>
      <c r="C27" s="21"/>
      <c r="D27" s="21"/>
      <c r="E27" s="21"/>
    </row>
    <row r="28" spans="1:5" ht="28.5">
      <c r="A28" s="37" t="s">
        <v>34</v>
      </c>
      <c r="B28" s="9" t="e">
        <f>SUM(#REF!)</f>
        <v>#REF!</v>
      </c>
      <c r="C28" s="26"/>
      <c r="D28" s="3"/>
      <c r="E28" s="2"/>
    </row>
    <row r="29" spans="1:5" ht="28.5">
      <c r="A29" s="37" t="s">
        <v>35</v>
      </c>
      <c r="B29" s="9">
        <f>B30</f>
        <v>0</v>
      </c>
      <c r="C29" s="26"/>
      <c r="D29" s="3"/>
      <c r="E29" s="2"/>
    </row>
    <row r="30" spans="1:5" ht="15">
      <c r="A30" s="3" t="s">
        <v>0</v>
      </c>
      <c r="B30" s="9"/>
      <c r="C30" s="29"/>
      <c r="D30" s="3"/>
      <c r="E30" s="2"/>
    </row>
    <row r="31" spans="1:5" ht="28.5">
      <c r="A31" s="37" t="s">
        <v>36</v>
      </c>
      <c r="B31" s="9" t="e">
        <f>#REF!+#REF!</f>
        <v>#REF!</v>
      </c>
      <c r="C31" s="29"/>
      <c r="D31" s="3"/>
      <c r="E31" s="2"/>
    </row>
    <row r="32" spans="1:5" ht="28.5">
      <c r="A32" s="37" t="s">
        <v>37</v>
      </c>
      <c r="B32" s="9" t="e">
        <f>#REF!</f>
        <v>#REF!</v>
      </c>
      <c r="C32" s="29"/>
      <c r="D32" s="3"/>
      <c r="E32" s="2"/>
    </row>
    <row r="33" spans="1:5" ht="15">
      <c r="A33" s="28"/>
      <c r="B33" s="9"/>
      <c r="C33" s="29"/>
      <c r="D33" s="3"/>
      <c r="E33" s="2"/>
    </row>
    <row r="34" spans="1:5" ht="28.5">
      <c r="A34" s="37" t="s">
        <v>38</v>
      </c>
      <c r="B34" s="9" t="e">
        <f>#REF!+#REF!</f>
        <v>#REF!</v>
      </c>
      <c r="C34" s="29"/>
      <c r="D34" s="3"/>
      <c r="E34" s="2"/>
    </row>
    <row r="35" spans="1:5" ht="15" outlineLevel="2">
      <c r="A35" s="30" t="s">
        <v>57</v>
      </c>
      <c r="B35" s="30" t="s">
        <v>23</v>
      </c>
      <c r="C35" s="31">
        <v>12600</v>
      </c>
      <c r="D35" s="30" t="s">
        <v>14</v>
      </c>
      <c r="E35" s="32">
        <v>12605.4</v>
      </c>
    </row>
    <row r="36" spans="1:5" ht="15" outlineLevel="2">
      <c r="A36" s="30" t="s">
        <v>58</v>
      </c>
      <c r="B36" s="30" t="s">
        <v>24</v>
      </c>
      <c r="C36" s="31">
        <v>10000</v>
      </c>
      <c r="D36" s="30" t="s">
        <v>14</v>
      </c>
      <c r="E36" s="32">
        <v>12605.4</v>
      </c>
    </row>
    <row r="37" spans="1:5" ht="42.75">
      <c r="A37" s="37" t="s">
        <v>39</v>
      </c>
      <c r="B37" s="9" t="e">
        <f>#REF!</f>
        <v>#REF!</v>
      </c>
      <c r="C37" s="26">
        <v>3740</v>
      </c>
      <c r="D37" s="3"/>
      <c r="E37" s="2"/>
    </row>
    <row r="38" spans="1:5" ht="57">
      <c r="A38" s="37" t="s">
        <v>40</v>
      </c>
      <c r="B38" s="9" t="e">
        <f>SUM(#REF!)</f>
        <v>#REF!</v>
      </c>
      <c r="C38" s="29"/>
      <c r="D38" s="3"/>
      <c r="E38" s="2"/>
    </row>
    <row r="39" spans="1:5" ht="34.5" customHeight="1" outlineLevel="2">
      <c r="A39" s="33" t="s">
        <v>59</v>
      </c>
      <c r="B39" s="30" t="s">
        <v>25</v>
      </c>
      <c r="C39" s="31">
        <v>76684</v>
      </c>
      <c r="D39" s="30" t="s">
        <v>14</v>
      </c>
      <c r="E39" s="32">
        <v>12605.4</v>
      </c>
    </row>
    <row r="40" spans="1:5" ht="33" customHeight="1" outlineLevel="2">
      <c r="A40" s="33" t="s">
        <v>60</v>
      </c>
      <c r="B40" s="30" t="s">
        <v>26</v>
      </c>
      <c r="C40" s="31">
        <v>22006</v>
      </c>
      <c r="D40" s="30" t="s">
        <v>14</v>
      </c>
      <c r="E40" s="32">
        <v>12605.4</v>
      </c>
    </row>
    <row r="41" spans="1:5" ht="15">
      <c r="A41" s="37" t="s">
        <v>41</v>
      </c>
      <c r="B41" s="9">
        <f>B42</f>
        <v>23876.271186440677</v>
      </c>
      <c r="C41" s="41">
        <v>22720</v>
      </c>
      <c r="D41" s="3"/>
      <c r="E41" s="2"/>
    </row>
    <row r="42" spans="1:5" ht="15">
      <c r="A42" s="5" t="s">
        <v>29</v>
      </c>
      <c r="B42" s="11">
        <f>C42/1.18</f>
        <v>23876.271186440677</v>
      </c>
      <c r="C42" s="25">
        <v>28174</v>
      </c>
      <c r="D42" s="5"/>
      <c r="E42" s="5"/>
    </row>
    <row r="43" spans="1:5" ht="15">
      <c r="A43" s="5" t="s">
        <v>30</v>
      </c>
      <c r="B43" s="11"/>
      <c r="C43" s="25">
        <v>8911</v>
      </c>
      <c r="D43" s="5"/>
      <c r="E43" s="5"/>
    </row>
    <row r="44" spans="1:5" ht="15">
      <c r="A44" s="37" t="s">
        <v>61</v>
      </c>
      <c r="B44" s="12" t="e">
        <f>B14+B17+B20+#REF!+#REF!+#REF!+B28+B29+B31+B32+B34+B37+B38+B41</f>
        <v>#REF!</v>
      </c>
      <c r="C44" s="27">
        <f>SUM(C15:C43)</f>
        <v>567526</v>
      </c>
      <c r="D44" s="29" t="s">
        <v>11</v>
      </c>
      <c r="E44" s="2"/>
    </row>
  </sheetData>
  <mergeCells count="4">
    <mergeCell ref="A1:E1"/>
    <mergeCell ref="A13:E13"/>
    <mergeCell ref="C2:E2"/>
    <mergeCell ref="A4:E4"/>
  </mergeCells>
  <hyperlinks>
    <hyperlink ref="D3" location="Ед.изм.!A1" display="Ед.изм."/>
  </hyperlinks>
  <printOptions/>
  <pageMargins left="0.5511811023622047" right="0.2362204724409449" top="0.4330708661417323" bottom="0.2362204724409449" header="0.31496062992125984" footer="0.31496062992125984"/>
  <pageSetup horizontalDpi="600" verticalDpi="600" orientation="portrait" paperSize="9" scale="76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лидер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USER</cp:lastModifiedBy>
  <cp:lastPrinted>2019-11-08T06:27:19Z</cp:lastPrinted>
  <dcterms:created xsi:type="dcterms:W3CDTF">2016-03-18T02:51:51Z</dcterms:created>
  <dcterms:modified xsi:type="dcterms:W3CDTF">2020-06-22T06:22:43Z</dcterms:modified>
  <cp:category/>
  <cp:version/>
  <cp:contentType/>
  <cp:contentStatus/>
</cp:coreProperties>
</file>